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NEXO\Desktop\MONITORAMENTO\"/>
    </mc:Choice>
  </mc:AlternateContent>
  <xr:revisionPtr revIDLastSave="0" documentId="13_ncr:1_{9E9064F6-0148-4112-82F6-36391BEB3AE8}" xr6:coauthVersionLast="47" xr6:coauthVersionMax="47" xr10:uidLastSave="{00000000-0000-0000-0000-000000000000}"/>
  <bookViews>
    <workbookView xWindow="-28920" yWindow="-1470" windowWidth="29040" windowHeight="16440" tabRatio="817" activeTab="1" xr2:uid="{00000000-000D-0000-FFFF-FFFF00000000}"/>
  </bookViews>
  <sheets>
    <sheet name="Orientações Gerais" sheetId="27" r:id="rId1"/>
    <sheet name="Painel de Monitoramento" sheetId="2" r:id="rId2"/>
    <sheet name="Histórico do Projeto" sheetId="26" r:id="rId3"/>
    <sheet name="1. Objetivo 1" sheetId="14" r:id="rId4"/>
    <sheet name="2. Objetivo 2" sheetId="29" r:id="rId5"/>
    <sheet name="3. Objetivo 3" sheetId="28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1">'Painel de Monitoramento'!$B$1:$K$9</definedName>
    <definedName name="Espécie">[1]Rubricas!$C$2:$C$7</definedName>
    <definedName name="Etapa" localSheetId="4">#REF!,#REF!,#REF!,#REF!,#REF!,#REF!</definedName>
    <definedName name="Etapa" localSheetId="5">#REF!,#REF!,#REF!,#REF!,#REF!,#REF!</definedName>
    <definedName name="Etapa">#REF!,#REF!,#REF!,#REF!,#REF!,#REF!</definedName>
    <definedName name="Fevereiro" localSheetId="4">#REF!</definedName>
    <definedName name="Fevereiro" localSheetId="5">#REF!</definedName>
    <definedName name="Fevereiro">#REF!</definedName>
    <definedName name="fono" localSheetId="4">#REF!,#REF!,#REF!,#REF!,#REF!,#REF!</definedName>
    <definedName name="fono" localSheetId="5">#REF!,#REF!,#REF!,#REF!,#REF!,#REF!</definedName>
    <definedName name="fono">#REF!,#REF!,#REF!,#REF!,#REF!,#REF!</definedName>
    <definedName name="julho" localSheetId="4">#REF!</definedName>
    <definedName name="julho" localSheetId="5">#REF!</definedName>
    <definedName name="julho">#REF!</definedName>
    <definedName name="Junho" localSheetId="4">#REF!</definedName>
    <definedName name="Junho" localSheetId="5">#REF!</definedName>
    <definedName name="Junho">#REF!</definedName>
    <definedName name="lista" localSheetId="3">#REF!</definedName>
    <definedName name="lista" localSheetId="4">#REF!</definedName>
    <definedName name="lista" localSheetId="5">#REF!</definedName>
    <definedName name="lista" localSheetId="0">#REF!</definedName>
    <definedName name="lista" localSheetId="1">#REF!</definedName>
    <definedName name="lista">#REF!</definedName>
    <definedName name="lista1" localSheetId="4">#REF!</definedName>
    <definedName name="lista1" localSheetId="5">#REF!</definedName>
    <definedName name="lista1">#REF!</definedName>
    <definedName name="lista2" localSheetId="4">#REF!</definedName>
    <definedName name="lista2" localSheetId="5">#REF!</definedName>
    <definedName name="lista2" localSheetId="0">#REF!</definedName>
    <definedName name="lista2">#REF!</definedName>
    <definedName name="lista200" localSheetId="4">#REF!</definedName>
    <definedName name="lista200" localSheetId="5">#REF!</definedName>
    <definedName name="lista200">#REF!</definedName>
    <definedName name="lista3" localSheetId="4">#REF!</definedName>
    <definedName name="lista3" localSheetId="5">#REF!</definedName>
    <definedName name="lista3">#REF!</definedName>
    <definedName name="LSITAS2" localSheetId="4">#REF!</definedName>
    <definedName name="LSITAS2" localSheetId="5">#REF!</definedName>
    <definedName name="LSITAS2" localSheetId="0">#REF!</definedName>
    <definedName name="LSITAS2">#REF!</definedName>
    <definedName name="Ordem_Pgto">[2]Rubricas!$E$1:$E$5</definedName>
    <definedName name="Ordemdepagamento">[1]Rubricas!$E$2:$E$6</definedName>
    <definedName name="Outubro18" localSheetId="4">#REF!</definedName>
    <definedName name="Outubro18" localSheetId="5">#REF!</definedName>
    <definedName name="Outubro18">#REF!</definedName>
    <definedName name="Painel" localSheetId="0">'[3]Resultado 1'!$E$4:$E$4</definedName>
    <definedName name="Painel">'[4]Objetivo 1'!$E$5</definedName>
    <definedName name="Rubricas">[1]Rubricas!$A$1:$A$56</definedName>
    <definedName name="ss" localSheetId="4">#REF!</definedName>
    <definedName name="ss" localSheetId="5">#REF!</definedName>
    <definedName name="ss">#REF!</definedName>
    <definedName name="Título" localSheetId="4">#REF!</definedName>
    <definedName name="Título" localSheetId="5">#REF!</definedName>
    <definedName name="Títul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" i="29" l="1"/>
  <c r="P3" i="28" l="1"/>
  <c r="J3" i="26"/>
  <c r="P4" i="28"/>
  <c r="P5" i="28" s="1"/>
  <c r="P4" i="29"/>
  <c r="P5" i="29" s="1"/>
  <c r="P4" i="14"/>
  <c r="P5" i="14" s="1"/>
  <c r="J4" i="26"/>
  <c r="J5" i="26" s="1"/>
  <c r="P3" i="14"/>
  <c r="C10" i="2"/>
  <c r="D19" i="28"/>
  <c r="B10" i="2"/>
  <c r="B3" i="28"/>
  <c r="B9" i="2"/>
  <c r="C9" i="2"/>
  <c r="B6" i="28"/>
  <c r="B3" i="29"/>
  <c r="B6" i="29"/>
  <c r="D11" i="29"/>
  <c r="D12" i="29"/>
  <c r="C8" i="2"/>
  <c r="B8" i="2"/>
  <c r="D18" i="14"/>
  <c r="B3" i="14"/>
  <c r="B6" i="14"/>
  <c r="B3" i="26"/>
  <c r="D17" i="14"/>
  <c r="I5" i="2"/>
  <c r="D13" i="14" s="1"/>
  <c r="D13" i="28" l="1"/>
  <c r="D13" i="29"/>
  <c r="C30" i="29"/>
  <c r="C31" i="29" s="1"/>
  <c r="D14" i="29"/>
  <c r="E26" i="29" s="1"/>
  <c r="C30" i="28"/>
  <c r="C31" i="28" s="1"/>
  <c r="D14" i="28"/>
  <c r="E26" i="28" s="1"/>
  <c r="D12" i="28"/>
  <c r="D11" i="28"/>
  <c r="D29" i="28"/>
  <c r="E17" i="28" l="1"/>
  <c r="E25" i="28"/>
  <c r="D29" i="29"/>
  <c r="E17" i="29"/>
  <c r="E25" i="29"/>
  <c r="D28" i="28"/>
  <c r="E21" i="28"/>
  <c r="F26" i="28"/>
  <c r="E21" i="29"/>
  <c r="F26" i="29"/>
  <c r="F22" i="29"/>
  <c r="D28" i="29"/>
  <c r="F18" i="28"/>
  <c r="D24" i="28"/>
  <c r="E29" i="28"/>
  <c r="F18" i="29"/>
  <c r="D24" i="29"/>
  <c r="E29" i="29"/>
  <c r="D9" i="2"/>
  <c r="F22" i="28"/>
  <c r="D20" i="28"/>
  <c r="D20" i="29"/>
  <c r="D10" i="2"/>
  <c r="F17" i="29"/>
  <c r="D19" i="29"/>
  <c r="E20" i="29"/>
  <c r="F21" i="29"/>
  <c r="D23" i="29"/>
  <c r="E24" i="29"/>
  <c r="F25" i="29"/>
  <c r="D27" i="29"/>
  <c r="E28" i="29"/>
  <c r="F29" i="29"/>
  <c r="D18" i="29"/>
  <c r="E19" i="29"/>
  <c r="F20" i="29"/>
  <c r="D22" i="29"/>
  <c r="E23" i="29"/>
  <c r="F24" i="29"/>
  <c r="D26" i="29"/>
  <c r="E27" i="29"/>
  <c r="F28" i="29"/>
  <c r="D17" i="29"/>
  <c r="E18" i="29"/>
  <c r="F19" i="29"/>
  <c r="D21" i="29"/>
  <c r="E22" i="29"/>
  <c r="F23" i="29"/>
  <c r="D25" i="29"/>
  <c r="F27" i="29"/>
  <c r="F17" i="28"/>
  <c r="E20" i="28"/>
  <c r="F21" i="28"/>
  <c r="D23" i="28"/>
  <c r="E24" i="28"/>
  <c r="F25" i="28"/>
  <c r="D27" i="28"/>
  <c r="E28" i="28"/>
  <c r="F29" i="28"/>
  <c r="D18" i="28"/>
  <c r="E19" i="28"/>
  <c r="F20" i="28"/>
  <c r="D22" i="28"/>
  <c r="E23" i="28"/>
  <c r="F24" i="28"/>
  <c r="D26" i="28"/>
  <c r="E27" i="28"/>
  <c r="F28" i="28"/>
  <c r="D17" i="28"/>
  <c r="E18" i="28"/>
  <c r="F19" i="28"/>
  <c r="D21" i="28"/>
  <c r="E22" i="28"/>
  <c r="F23" i="28"/>
  <c r="D25" i="28"/>
  <c r="F27" i="28"/>
  <c r="F10" i="2" l="1"/>
  <c r="F9" i="2"/>
  <c r="C30" i="14"/>
  <c r="C31" i="14" s="1"/>
  <c r="D25" i="14"/>
  <c r="D8" i="2" l="1"/>
  <c r="F8" i="2" s="1"/>
  <c r="E8" i="2" l="1"/>
  <c r="D12" i="14"/>
  <c r="D11" i="14"/>
  <c r="D14" i="14"/>
  <c r="D20" i="14" l="1"/>
  <c r="D24" i="14"/>
  <c r="D28" i="14"/>
  <c r="D21" i="14"/>
  <c r="D29" i="14"/>
  <c r="D22" i="14"/>
  <c r="D26" i="14"/>
  <c r="D23" i="14"/>
  <c r="D19" i="14"/>
  <c r="D27" i="14"/>
  <c r="E17" i="14"/>
  <c r="E25" i="14"/>
  <c r="F23" i="14"/>
  <c r="F17" i="14"/>
  <c r="F24" i="14"/>
  <c r="F20" i="14"/>
  <c r="F27" i="14"/>
  <c r="F25" i="14"/>
  <c r="F19" i="14"/>
  <c r="F21" i="14"/>
  <c r="F28" i="14"/>
  <c r="F18" i="14"/>
  <c r="F26" i="14"/>
  <c r="F16" i="14"/>
  <c r="F22" i="14"/>
  <c r="E26" i="14"/>
  <c r="E21" i="14"/>
  <c r="E24" i="14"/>
  <c r="E19" i="14"/>
  <c r="E27" i="14"/>
  <c r="E23" i="14"/>
  <c r="E18" i="14"/>
  <c r="E16" i="14"/>
  <c r="E22" i="14"/>
  <c r="E20" i="14"/>
  <c r="E28" i="14"/>
  <c r="E9" i="2" l="1"/>
  <c r="E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NEXO</author>
  </authors>
  <commentList>
    <comment ref="C7" authorId="0" shapeId="0" xr:uid="{0CEE4455-93A6-4899-AA2E-4AB18BFD4252}">
      <text>
        <r>
          <rPr>
            <sz val="9"/>
            <color indexed="81"/>
            <rFont val="Segoe UI"/>
            <family val="2"/>
          </rPr>
          <t>Previsão de cumprimento até o fim do prazo de execução do projeto</t>
        </r>
      </text>
    </comment>
  </commentList>
</comments>
</file>

<file path=xl/sharedStrings.xml><?xml version="1.0" encoding="utf-8"?>
<sst xmlns="http://schemas.openxmlformats.org/spreadsheetml/2006/main" count="117" uniqueCount="55">
  <si>
    <t>OBJETIVO</t>
  </si>
  <si>
    <t>Data de Início do Projeto</t>
  </si>
  <si>
    <t>Data de Término</t>
  </si>
  <si>
    <t>Dias para Término</t>
  </si>
  <si>
    <t>Mês</t>
  </si>
  <si>
    <t>Meta Global</t>
  </si>
  <si>
    <t>Meta Mensal</t>
  </si>
  <si>
    <t>Data de início</t>
  </si>
  <si>
    <t>Data Final</t>
  </si>
  <si>
    <t>Dias para para finalização</t>
  </si>
  <si>
    <t>Média mensal executada</t>
  </si>
  <si>
    <t>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</si>
  <si>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</si>
  <si>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</si>
  <si>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</si>
  <si>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</si>
  <si>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</si>
  <si>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</si>
  <si>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</si>
  <si>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</si>
  <si>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</si>
  <si>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</si>
  <si>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</si>
  <si>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</si>
  <si>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</si>
  <si>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Realizado até o momento</t>
  </si>
  <si>
    <t>Olá!</t>
  </si>
  <si>
    <t xml:space="preserve">Esse é um material desenvolvido e disponibilizado pela Nexo Investimento Social </t>
  </si>
  <si>
    <t xml:space="preserve">para auxiliar no seu processo de monitoramento e prestação de contas de projetos incentivados! </t>
  </si>
  <si>
    <t>PAINEL DE MONITORAMENTO</t>
  </si>
  <si>
    <t>Instruções de Preenchimento</t>
  </si>
  <si>
    <t>HISTÓRICO</t>
  </si>
  <si>
    <t>Status</t>
  </si>
  <si>
    <t>Insira aqui o Nome do Projeto</t>
  </si>
  <si>
    <t xml:space="preserve">%  Realizado </t>
  </si>
  <si>
    <t>Metas</t>
  </si>
  <si>
    <t>Previsto Global</t>
  </si>
  <si>
    <t>Evento</t>
  </si>
  <si>
    <t>Data</t>
  </si>
  <si>
    <t>Observação</t>
  </si>
  <si>
    <t>Responsável</t>
  </si>
  <si>
    <t>Prazo</t>
  </si>
  <si>
    <t>Resolução</t>
  </si>
  <si>
    <t>Objetivo 1</t>
  </si>
  <si>
    <t>Status Mensal</t>
  </si>
  <si>
    <t xml:space="preserve">É a aba com a visão geral da execução do projeto! Insira aqui somente o Nome do Projeto, sua data de início e término. </t>
  </si>
  <si>
    <t>Objetivo 2</t>
  </si>
  <si>
    <t>Quantitativo</t>
  </si>
  <si>
    <t>HISTÓRICO DO PROJETO</t>
  </si>
  <si>
    <t>Objetivo 3</t>
  </si>
  <si>
    <t>Evolução da Execução da Meta</t>
  </si>
  <si>
    <t xml:space="preserve">MONITORAMENTO </t>
  </si>
  <si>
    <t>MONITORAMENTO</t>
  </si>
  <si>
    <t>Aqui você irá registrar quaisquer pendências, orientações de ajustes e afins. Dessa forma, será possível visualizar os problemas em tempo hábil, além de manter registros para a prestações de contas.</t>
  </si>
  <si>
    <t>Aqui você fará o monitoramento detalhado de cada objetivo do projeto. Você irá preencher a meta global e a meta mensal prevista, e, periodicamente, a execução mensal da atividade.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</si>
</sst>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color theme="7"/>
      <name val="Calibri"/>
      <family val="2"/>
      <scheme val="minor"/>
    </font>
    <font>
      <sz val="10"/>
      <color theme="9"/>
      <name val="Calibri"/>
      <family val="2"/>
      <scheme val="minor"/>
    </font>
    <font>
      <sz val="22"/>
      <color theme="7"/>
      <name val="Calibri"/>
      <family val="2"/>
      <scheme val="minor"/>
    </font>
    <font>
      <b/>
      <sz val="18"/>
      <color theme="7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Arial"/>
      <family val="2"/>
    </font>
    <font>
      <b/>
      <sz val="11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theme="8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Fill="1" applyBorder="1"/>
    <xf numFmtId="0" fontId="5" fillId="0" borderId="0" xfId="0" applyFont="1" applyAlignment="1">
      <alignment horizontal="left" wrapText="1"/>
    </xf>
    <xf numFmtId="10" fontId="5" fillId="0" borderId="0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44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Alignment="1">
      <alignment horizontal="left" wrapText="1"/>
    </xf>
    <xf numFmtId="10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" fontId="3" fillId="0" borderId="0" xfId="0" applyNumberFormat="1" applyFont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Border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ont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1" fontId="5" fillId="0" borderId="6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14" fontId="5" fillId="0" borderId="6" xfId="0" applyNumberFormat="1" applyFont="1" applyBorder="1" applyAlignment="1">
      <alignment horizontal="left" vertical="center"/>
    </xf>
    <xf numFmtId="1" fontId="5" fillId="0" borderId="6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0" fillId="0" borderId="7" xfId="0" applyFont="1" applyBorder="1"/>
    <xf numFmtId="0" fontId="13" fillId="0" borderId="7" xfId="0" applyFont="1" applyFill="1" applyBorder="1" applyAlignment="1">
      <alignment horizontal="left" vertical="center"/>
    </xf>
    <xf numFmtId="0" fontId="11" fillId="0" borderId="7" xfId="0" applyFont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14" fontId="4" fillId="6" borderId="3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1" fontId="0" fillId="2" borderId="2" xfId="0" applyNumberFormat="1" applyFont="1" applyFill="1" applyBorder="1" applyAlignment="1" applyProtection="1">
      <alignment horizontal="center" vertical="center"/>
      <protection locked="0"/>
    </xf>
    <xf numFmtId="14" fontId="0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14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3" fontId="2" fillId="6" borderId="3" xfId="0" applyNumberFormat="1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9" fontId="2" fillId="6" borderId="3" xfId="1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>
      <alignment horizontal="left" vertical="center" wrapText="1" indent="1"/>
    </xf>
    <xf numFmtId="17" fontId="0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 indent="1"/>
    </xf>
    <xf numFmtId="14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18" fillId="2" borderId="3" xfId="0" applyFont="1" applyFill="1" applyBorder="1" applyAlignment="1">
      <alignment horizontal="left" vertical="center" wrapText="1" indent="1"/>
    </xf>
    <xf numFmtId="1" fontId="0" fillId="0" borderId="0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left" wrapText="1" indent="1"/>
    </xf>
    <xf numFmtId="14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indent="1"/>
    </xf>
    <xf numFmtId="0" fontId="0" fillId="0" borderId="3" xfId="0" applyFont="1" applyBorder="1" applyAlignment="1">
      <alignment horizontal="left" indent="1"/>
    </xf>
    <xf numFmtId="14" fontId="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 indent="1"/>
    </xf>
    <xf numFmtId="0" fontId="0" fillId="0" borderId="3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left" vertical="center" wrapText="1" indent="1"/>
    </xf>
    <xf numFmtId="3" fontId="0" fillId="2" borderId="3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9" fontId="0" fillId="2" borderId="3" xfId="1" applyFont="1" applyFill="1" applyBorder="1" applyAlignment="1">
      <alignment horizontal="center" vertical="center"/>
    </xf>
    <xf numFmtId="10" fontId="0" fillId="2" borderId="3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4" fontId="8" fillId="0" borderId="0" xfId="2" applyFont="1" applyFill="1" applyBorder="1"/>
    <xf numFmtId="44" fontId="0" fillId="0" borderId="0" xfId="2" applyFont="1" applyFill="1" applyBorder="1"/>
    <xf numFmtId="44" fontId="0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9" fontId="8" fillId="0" borderId="0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1" fontId="0" fillId="0" borderId="2" xfId="0" applyNumberFormat="1" applyFont="1" applyFill="1" applyBorder="1" applyAlignment="1" applyProtection="1">
      <alignment horizontal="center" vertical="center"/>
      <protection locked="0"/>
    </xf>
    <xf numFmtId="14" fontId="0" fillId="0" borderId="2" xfId="0" applyNumberFormat="1" applyFont="1" applyFill="1" applyBorder="1" applyAlignment="1" applyProtection="1">
      <alignment horizontal="center" vertical="center"/>
      <protection locked="0"/>
    </xf>
    <xf numFmtId="0" fontId="5" fillId="8" borderId="3" xfId="0" applyFont="1" applyFill="1" applyBorder="1" applyAlignment="1" applyProtection="1">
      <alignment horizontal="center" vertical="center" wrapText="1"/>
      <protection locked="0"/>
    </xf>
    <xf numFmtId="0" fontId="5" fillId="8" borderId="3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2" fillId="3" borderId="0" xfId="0" applyFont="1" applyFill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indent="1"/>
      <protection locked="0"/>
    </xf>
    <xf numFmtId="0" fontId="0" fillId="4" borderId="2" xfId="0" applyFill="1" applyBorder="1" applyAlignment="1" applyProtection="1">
      <alignment horizontal="left" vertical="center" inden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</cellXfs>
  <cellStyles count="4">
    <cellStyle name="Moeda 2" xfId="2" xr:uid="{00000000-0005-0000-0000-000000000000}"/>
    <cellStyle name="Normal" xfId="0" builtinId="0"/>
    <cellStyle name="Porcentagem" xfId="1" builtinId="5"/>
    <cellStyle name="Vírgula 2" xfId="3" xr:uid="{00000000-0005-0000-0000-000004000000}"/>
  </cellStyles>
  <dxfs count="19">
    <dxf>
      <fill>
        <patternFill>
          <bgColor rgb="FF92D050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 val="0"/>
        <i val="0"/>
        <color theme="0"/>
      </font>
      <fill>
        <patternFill>
          <bgColor theme="9"/>
        </patternFill>
      </fill>
    </dxf>
    <dxf>
      <font>
        <b val="0"/>
        <i val="0"/>
        <strike val="0"/>
        <color theme="0"/>
      </font>
      <fill>
        <patternFill>
          <bgColor theme="7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 val="0"/>
        <color theme="0"/>
      </font>
      <fill>
        <patternFill>
          <bgColor theme="8"/>
        </patternFill>
      </fill>
    </dxf>
    <dxf>
      <font>
        <b val="0"/>
        <i val="0"/>
        <strike val="0"/>
        <color theme="0"/>
      </font>
      <fill>
        <patternFill>
          <bgColor theme="7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 val="0"/>
        <color theme="0"/>
      </font>
      <fill>
        <patternFill>
          <bgColor theme="8"/>
        </patternFill>
      </fill>
    </dxf>
    <dxf>
      <font>
        <b val="0"/>
        <i val="0"/>
        <strike val="0"/>
        <color theme="0"/>
      </font>
      <fill>
        <patternFill>
          <bgColor theme="7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2325190120466273E-4"/>
          <c:w val="1"/>
          <c:h val="0.84745575072346724"/>
        </c:manualLayout>
      </c:layout>
      <c:lineChart>
        <c:grouping val="standard"/>
        <c:varyColors val="0"/>
        <c:ser>
          <c:idx val="0"/>
          <c:order val="0"/>
          <c:tx>
            <c:v>Atendimentos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'1. Objetivo 1'!$C$17:$C$29</c:f>
              <c:numCache>
                <c:formatCode>General</c:formatCode>
                <c:ptCount val="13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'1. Objetivo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5F8-4AB4-B145-436113EAE192}"/>
            </c:ext>
          </c:extLst>
        </c:ser>
        <c:ser>
          <c:idx val="1"/>
          <c:order val="1"/>
          <c:tx>
            <c:v>Média</c:v>
          </c:tx>
          <c:spPr>
            <a:ln w="25400" cap="rnd" cmpd="sng" algn="ctr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'1. Objetivo 1'!$E$16:$E$28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'1. Objetivo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5F8-4AB4-B145-436113EAE192}"/>
            </c:ext>
          </c:extLst>
        </c:ser>
        <c:ser>
          <c:idx val="2"/>
          <c:order val="2"/>
          <c:tx>
            <c:v>Meta</c:v>
          </c:tx>
          <c:spPr>
            <a:ln w="381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'1. Objetivo 1'!$F$16:$F$28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'1. Objetivo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5F8-4AB4-B145-436113EA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1514880"/>
        <c:axId val="-1681520864"/>
      </c:lineChart>
      <c:catAx>
        <c:axId val="-1681514880"/>
        <c:scaling>
          <c:orientation val="minMax"/>
        </c:scaling>
        <c:delete val="1"/>
        <c:axPos val="b"/>
        <c:numFmt formatCode="[$-416]mmm\-yy;@" sourceLinked="0"/>
        <c:majorTickMark val="out"/>
        <c:minorTickMark val="none"/>
        <c:tickLblPos val="nextTo"/>
        <c:crossAx val="-1681520864"/>
        <c:crosses val="autoZero"/>
        <c:auto val="1"/>
        <c:lblAlgn val="ctr"/>
        <c:lblOffset val="100"/>
        <c:noMultiLvlLbl val="1"/>
      </c:catAx>
      <c:valAx>
        <c:axId val="-1681520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6815148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975786626252303E-2"/>
          <c:y val="0"/>
          <c:w val="0.97202421234349079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v>Pactuado</c:v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'1. Objetivo 1'!$D$9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2B96-4261-9C04-C4EC606FD512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'1. Objetivo 1'!$C$30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96-4261-9C04-C4EC606FD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"/>
        <c:axId val="-1681521952"/>
        <c:axId val="-1681525216"/>
      </c:barChart>
      <c:catAx>
        <c:axId val="-1681521952"/>
        <c:scaling>
          <c:orientation val="minMax"/>
        </c:scaling>
        <c:delete val="1"/>
        <c:axPos val="l"/>
        <c:majorTickMark val="none"/>
        <c:minorTickMark val="none"/>
        <c:tickLblPos val="nextTo"/>
        <c:crossAx val="-1681525216"/>
        <c:crosses val="autoZero"/>
        <c:auto val="1"/>
        <c:lblAlgn val="ctr"/>
        <c:lblOffset val="100"/>
        <c:noMultiLvlLbl val="0"/>
      </c:catAx>
      <c:valAx>
        <c:axId val="-168152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6815219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3823937067119698E-4"/>
          <c:w val="1"/>
          <c:h val="0.80927895239284187"/>
        </c:manualLayout>
      </c:layout>
      <c:lineChart>
        <c:grouping val="standard"/>
        <c:varyColors val="0"/>
        <c:ser>
          <c:idx val="0"/>
          <c:order val="0"/>
          <c:tx>
            <c:v>Atendimentos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vert="horz" lIns="38100" tIns="19050" rIns="38100" bIns="19050">
                <a:spAutoFit/>
              </a:bodyPr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'2. Objetivo 2'!$C$17:$C$29</c:f>
              <c:numCache>
                <c:formatCode>General</c:formatCode>
                <c:ptCount val="13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'2. Objetivo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047-47D9-9161-CE6487F0EA31}"/>
            </c:ext>
          </c:extLst>
        </c:ser>
        <c:ser>
          <c:idx val="1"/>
          <c:order val="1"/>
          <c:tx>
            <c:v>Média</c:v>
          </c:tx>
          <c:spPr>
            <a:ln w="25400">
              <a:solidFill>
                <a:schemeClr val="accent4"/>
              </a:solidFill>
              <a:prstDash val="dash"/>
            </a:ln>
          </c:spPr>
          <c:marker>
            <c:symbol val="none"/>
          </c:marker>
          <c:val>
            <c:numRef>
              <c:f>'2. Objetivo 2'!$E$17:$E$29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'2. Objetivo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047-47D9-9161-CE6487F0EA31}"/>
            </c:ext>
          </c:extLst>
        </c:ser>
        <c:ser>
          <c:idx val="2"/>
          <c:order val="2"/>
          <c:tx>
            <c:v>Meta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'2. Objetivo 2'!$F$17:$F$29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'2. Objetivo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047-47D9-9161-CE6487F0E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1514880"/>
        <c:axId val="-1681520864"/>
      </c:lineChart>
      <c:catAx>
        <c:axId val="-1681514880"/>
        <c:scaling>
          <c:orientation val="minMax"/>
        </c:scaling>
        <c:delete val="1"/>
        <c:axPos val="b"/>
        <c:numFmt formatCode="[$-416]mmm\-yy;@" sourceLinked="0"/>
        <c:majorTickMark val="out"/>
        <c:minorTickMark val="none"/>
        <c:tickLblPos val="nextTo"/>
        <c:crossAx val="-1681520864"/>
        <c:crosses val="autoZero"/>
        <c:auto val="1"/>
        <c:lblAlgn val="ctr"/>
        <c:lblOffset val="100"/>
        <c:noMultiLvlLbl val="1"/>
      </c:catAx>
      <c:valAx>
        <c:axId val="-1681520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681514880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975786626252303E-2"/>
          <c:y val="0"/>
          <c:w val="0.97202421234349079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v>Pactuado</c:v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'2. Objetivo 2'!$D$9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34A-47BE-ABA9-8905778A365B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'2. Objetivo 2'!$C$30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A-47BE-ABA9-8905778A3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"/>
        <c:axId val="-1681521952"/>
        <c:axId val="-1681525216"/>
      </c:barChart>
      <c:catAx>
        <c:axId val="-1681521952"/>
        <c:scaling>
          <c:orientation val="minMax"/>
        </c:scaling>
        <c:delete val="1"/>
        <c:axPos val="l"/>
        <c:majorTickMark val="none"/>
        <c:minorTickMark val="none"/>
        <c:tickLblPos val="nextTo"/>
        <c:crossAx val="-1681525216"/>
        <c:crosses val="autoZero"/>
        <c:auto val="1"/>
        <c:lblAlgn val="ctr"/>
        <c:lblOffset val="100"/>
        <c:noMultiLvlLbl val="0"/>
      </c:catAx>
      <c:valAx>
        <c:axId val="-168152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6815219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34248562496158E-4"/>
          <c:y val="2.3823945083788743E-4"/>
          <c:w val="0.99941365751437505"/>
          <c:h val="0.80927888821589611"/>
        </c:manualLayout>
      </c:layout>
      <c:lineChart>
        <c:grouping val="standard"/>
        <c:varyColors val="0"/>
        <c:ser>
          <c:idx val="0"/>
          <c:order val="0"/>
          <c:tx>
            <c:v>Atendimentos</c:v>
          </c:tx>
          <c:spPr>
            <a:ln>
              <a:solidFill>
                <a:schemeClr val="accent1"/>
              </a:solidFill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'3. Objetivo 3'!$C$17:$C$29</c:f>
              <c:numCache>
                <c:formatCode>General</c:formatCode>
                <c:ptCount val="13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 Objetivo 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336-489E-BB8F-03A8A6C1F825}"/>
            </c:ext>
          </c:extLst>
        </c:ser>
        <c:ser>
          <c:idx val="1"/>
          <c:order val="1"/>
          <c:tx>
            <c:v>Média</c:v>
          </c:tx>
          <c:spPr>
            <a:ln w="2540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'3. Objetivo 3'!$E$17:$E$29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 Objetivo 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336-489E-BB8F-03A8A6C1F825}"/>
            </c:ext>
          </c:extLst>
        </c:ser>
        <c:ser>
          <c:idx val="2"/>
          <c:order val="2"/>
          <c:tx>
            <c:v>Meta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'3. Objetivo 3'!$F$17:$F$29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 Objetivo 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336-489E-BB8F-03A8A6C1F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1514880"/>
        <c:axId val="-1681520864"/>
      </c:lineChart>
      <c:catAx>
        <c:axId val="-1681514880"/>
        <c:scaling>
          <c:orientation val="minMax"/>
        </c:scaling>
        <c:delete val="1"/>
        <c:axPos val="b"/>
        <c:numFmt formatCode="[$-416]mmm\-yy;@" sourceLinked="0"/>
        <c:majorTickMark val="out"/>
        <c:minorTickMark val="none"/>
        <c:tickLblPos val="nextTo"/>
        <c:crossAx val="-1681520864"/>
        <c:crosses val="autoZero"/>
        <c:auto val="1"/>
        <c:lblAlgn val="ctr"/>
        <c:lblOffset val="100"/>
        <c:noMultiLvlLbl val="1"/>
      </c:catAx>
      <c:valAx>
        <c:axId val="-168152086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681514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796621760009208"/>
          <c:y val="0.8691131143520312"/>
          <c:w val="0.36435030558778231"/>
          <c:h val="6.4655624943433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975786626252303E-2"/>
          <c:y val="0"/>
          <c:w val="0.97202421234349079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v>Pactuado</c:v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'3. Objetivo 3'!$D$9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230-42B2-ACD7-DD60CC21B16A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'3. Objetivo 3'!$C$30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30-42B2-ACD7-DD60CC21B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"/>
        <c:axId val="-1681521952"/>
        <c:axId val="-1681525216"/>
      </c:barChart>
      <c:catAx>
        <c:axId val="-1681521952"/>
        <c:scaling>
          <c:orientation val="minMax"/>
        </c:scaling>
        <c:delete val="1"/>
        <c:axPos val="l"/>
        <c:majorTickMark val="none"/>
        <c:minorTickMark val="none"/>
        <c:tickLblPos val="nextTo"/>
        <c:crossAx val="-1681525216"/>
        <c:crosses val="autoZero"/>
        <c:auto val="1"/>
        <c:lblAlgn val="ctr"/>
        <c:lblOffset val="100"/>
        <c:noMultiLvlLbl val="0"/>
      </c:catAx>
      <c:valAx>
        <c:axId val="-168152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6815219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exo.i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1425136</xdr:colOff>
      <xdr:row>2</xdr:row>
      <xdr:rowOff>41672</xdr:rowOff>
    </xdr:from>
    <xdr:to>
      <xdr:col>6</xdr:col>
      <xdr:colOff>0</xdr:colOff>
      <xdr:row>5</xdr:row>
      <xdr:rowOff>65961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811447-ED64-6EF8-6EDB-A37A65ED5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1527" y="494110"/>
          <a:ext cx="1634770" cy="702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10</xdr:row>
      <xdr:rowOff>0</xdr:rowOff>
    </xdr:from>
    <xdr:to>
      <xdr:col>17</xdr:col>
      <xdr:colOff>1</xdr:colOff>
      <xdr:row>23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228599</xdr:rowOff>
    </xdr:from>
    <xdr:to>
      <xdr:col>17</xdr:col>
      <xdr:colOff>0</xdr:colOff>
      <xdr:row>23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DC357A0-A039-4ECA-8E21-D47EF288E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225135</xdr:colOff>
      <xdr:row>10</xdr:row>
      <xdr:rowOff>0</xdr:rowOff>
    </xdr:from>
    <xdr:to>
      <xdr:col>17</xdr:col>
      <xdr:colOff>0</xdr:colOff>
      <xdr:row>23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9525</xdr:rowOff>
    </xdr:from>
    <xdr:to>
      <xdr:col>17</xdr:col>
      <xdr:colOff>0</xdr:colOff>
      <xdr:row>31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9B65664-4510-4F94-B628-B432C98A5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nexo\NEXO\Users\Mariana\Desktop\Nexo%20Investimento%20Social\Institui&#231;&#245;es\GACC\Projeto%20Capacita&#231;&#227;o\Monitoramento%20e%20execu&#231;&#227;o\1.%20MONITORAMENTO%20FINANCEIRO%20-%20GA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nexo\NEXO\Users\Carmen\Downloads\1.%20Monitoramento%20Financeiro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nexo\NEXO\Users\moniquedenhartog\Desktop\Nexo\03%20Clientes\2016\Cruz%20Verde\Acompanhamento\Capacita&#231;&#227;o\Docs%20Monitoramento\2.%20Monitoramento%20Fisic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nexo\CLIENTES\FCV\2014\Acompanhamento\4&#186;%20PC%202019\Monitoramento%20do%20Objeto_Treinamento%20de%20RH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L"/>
      <sheetName val="Execução Financeira"/>
      <sheetName val="Controle rendimentos"/>
      <sheetName val="Relação de R&amp;D"/>
      <sheetName val="Junho"/>
      <sheetName val="Julho"/>
      <sheetName val="Agosto"/>
      <sheetName val="Setembro"/>
      <sheetName val="Outubro"/>
      <sheetName val="Novembro"/>
      <sheetName val="Dezembro"/>
      <sheetName val="Materiais de consumo"/>
      <sheetName val="Equipamentos"/>
      <sheetName val="Organização"/>
      <sheetName val="Cálculo dos Encargos Trabalhist"/>
      <sheetName val="Rubricas"/>
      <sheetName val="Rubricas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Coordenadora do Programa de Capacitação - Ano I</v>
          </cell>
        </row>
        <row r="2">
          <cell r="A2" t="str">
            <v>Assistente Administrativo - Ano I</v>
          </cell>
          <cell r="C2" t="str">
            <v>Nota Fiscal</v>
          </cell>
          <cell r="E2" t="str">
            <v>Cheque</v>
          </cell>
        </row>
        <row r="3">
          <cell r="A3" t="str">
            <v>Técnico de Informática - Ano I</v>
          </cell>
          <cell r="C3" t="str">
            <v>Contracheque</v>
          </cell>
          <cell r="E3" t="str">
            <v>Transferência</v>
          </cell>
        </row>
        <row r="4">
          <cell r="A4" t="str">
            <v>Assistente de Treinamento - Ano I</v>
          </cell>
          <cell r="C4" t="str">
            <v>DARF</v>
          </cell>
          <cell r="E4" t="str">
            <v>Ordem Bancária</v>
          </cell>
        </row>
        <row r="5">
          <cell r="A5" t="str">
            <v>Gerente de RH para desenvolvimento organizacional - Ano I</v>
          </cell>
          <cell r="C5" t="str">
            <v>GRF</v>
          </cell>
          <cell r="E5" t="str">
            <v>Boleto</v>
          </cell>
        </row>
        <row r="6">
          <cell r="A6" t="str">
            <v>13º salário - Ano I</v>
          </cell>
          <cell r="C6" t="str">
            <v>GRF</v>
          </cell>
          <cell r="E6" t="str">
            <v>Guia</v>
          </cell>
        </row>
        <row r="7">
          <cell r="A7" t="str">
            <v>1/3 de férias  - Ano I</v>
          </cell>
          <cell r="C7" t="str">
            <v>GRRF</v>
          </cell>
        </row>
        <row r="8">
          <cell r="A8" t="str">
            <v>Encargos trabalhistas - Ano I - 1%</v>
          </cell>
        </row>
        <row r="9">
          <cell r="A9" t="str">
            <v>Encargos trabalhistas - Ano I - 8%</v>
          </cell>
        </row>
        <row r="10">
          <cell r="A10" t="str">
            <v>Coordenadora do Programa de Capacitação - Ano II</v>
          </cell>
        </row>
        <row r="11">
          <cell r="A11" t="str">
            <v>Assistente Administrativo - Ano II</v>
          </cell>
        </row>
        <row r="12">
          <cell r="A12" t="str">
            <v>Técnico de Informática - Ano II</v>
          </cell>
        </row>
        <row r="13">
          <cell r="A13" t="str">
            <v>Assistente de Treinamento  - Ano II</v>
          </cell>
        </row>
        <row r="14">
          <cell r="A14" t="str">
            <v>Gerente de RH para desenvolvimento organizacional  - Ano II</v>
          </cell>
        </row>
        <row r="15">
          <cell r="A15" t="str">
            <v>13º salário - Ano II</v>
          </cell>
        </row>
        <row r="16">
          <cell r="A16" t="str">
            <v>1/3 de férias - Ano II</v>
          </cell>
        </row>
        <row r="17">
          <cell r="A17" t="str">
            <v>Encargos trabalhistas  - Ano II - 1%</v>
          </cell>
        </row>
        <row r="18">
          <cell r="A18" t="str">
            <v>Encargos trabalhistas  - Ano II - 8%</v>
          </cell>
        </row>
        <row r="19">
          <cell r="A19" t="str">
            <v>Ar condicionado 30.000 BTUS</v>
          </cell>
        </row>
        <row r="20">
          <cell r="A20" t="str">
            <v>Mesa de som</v>
          </cell>
        </row>
        <row r="21">
          <cell r="A21" t="str">
            <v>Caixa acústica frontal</v>
          </cell>
        </row>
        <row r="22">
          <cell r="A22" t="str">
            <v>Caixa acústica de suporte/reforço</v>
          </cell>
        </row>
        <row r="23">
          <cell r="A23" t="str">
            <v>Caixa acústica sub-woofer</v>
          </cell>
        </row>
        <row r="24">
          <cell r="A24" t="str">
            <v>Tela elétrica para projeção</v>
          </cell>
        </row>
        <row r="25">
          <cell r="A25" t="str">
            <v xml:space="preserve">Projetor Multimídia </v>
          </cell>
        </row>
        <row r="26">
          <cell r="A26" t="str">
            <v>Microfone com fio</v>
          </cell>
        </row>
        <row r="27">
          <cell r="A27" t="str">
            <v>Microfone de lapela</v>
          </cell>
        </row>
        <row r="28">
          <cell r="A28" t="str">
            <v>Microfone sem fio</v>
          </cell>
        </row>
        <row r="29">
          <cell r="A29" t="str">
            <v>Mesa de comando para iluminação</v>
          </cell>
        </row>
        <row r="30">
          <cell r="A30" t="str">
            <v>Computador</v>
          </cell>
        </row>
        <row r="31">
          <cell r="A31" t="str">
            <v>Notebook</v>
          </cell>
        </row>
        <row r="32">
          <cell r="A32" t="str">
            <v>Materiais para instalação</v>
          </cell>
        </row>
        <row r="33">
          <cell r="A33" t="str">
            <v>Mão de obra da instalação</v>
          </cell>
        </row>
        <row r="34">
          <cell r="A34" t="str">
            <v>Cd player profissional</v>
          </cell>
        </row>
        <row r="35">
          <cell r="A35" t="str">
            <v>Aparelho de vídeo conferencia</v>
          </cell>
        </row>
        <row r="36">
          <cell r="A36" t="str">
            <v xml:space="preserve">Computador  com tela Retina 5K
</v>
          </cell>
        </row>
        <row r="37">
          <cell r="A37" t="str">
            <v>Poltronas</v>
          </cell>
        </row>
        <row r="38">
          <cell r="A38" t="str">
            <v>IMPLANTAÇÃO - Plataforma de educação à distância.</v>
          </cell>
        </row>
        <row r="39">
          <cell r="A39" t="str">
            <v>HOSPEDAGEM E USO - Plataforma de educação à distância (até 1000 logins)</v>
          </cell>
        </row>
        <row r="40">
          <cell r="A40" t="str">
            <v>Software de edição de imagem</v>
          </cell>
        </row>
        <row r="41">
          <cell r="A41" t="str">
            <v>Software de editoração de material gráfico</v>
          </cell>
        </row>
        <row r="42">
          <cell r="A42" t="str">
            <v>Software de edição de documentos</v>
          </cell>
        </row>
        <row r="43">
          <cell r="A43" t="str">
            <v>Software de produção de vídeo-aulas</v>
          </cell>
        </row>
        <row r="44">
          <cell r="A44" t="str">
            <v>Software de edição de imagem - Articulate StoryLine</v>
          </cell>
        </row>
        <row r="45">
          <cell r="A45" t="str">
            <v>Software para videoconferência</v>
          </cell>
        </row>
        <row r="46">
          <cell r="A46" t="str">
            <v>Curso PICC e cateter</v>
          </cell>
        </row>
        <row r="47">
          <cell r="A47" t="str">
            <v>Acesso Vascular para Enfermeiros</v>
          </cell>
        </row>
        <row r="48">
          <cell r="A48" t="str">
            <v>Atualização em Curativos e coberturas para Enfermeiros</v>
          </cell>
        </row>
        <row r="49">
          <cell r="A49" t="str">
            <v>Atualização da equipe através de ferramenta de publicação de artigos científicos Up to Date</v>
          </cell>
        </row>
        <row r="50">
          <cell r="A50" t="str">
            <v>Pós graduação em Oncologia Pediátrica para Enfermagem</v>
          </cell>
        </row>
        <row r="51">
          <cell r="A51" t="str">
            <v>Formação Multiprofissional em Oncologia Pediátrica</v>
          </cell>
        </row>
        <row r="52">
          <cell r="A52" t="str">
            <v>Reforma do auditório</v>
          </cell>
        </row>
        <row r="53">
          <cell r="A53" t="str">
            <v>Luz</v>
          </cell>
        </row>
        <row r="54">
          <cell r="A54" t="str">
            <v>Auditoria Externa</v>
          </cell>
        </row>
        <row r="55">
          <cell r="A55" t="str">
            <v>Assessoria para gestão de projetos incentivados</v>
          </cell>
        </row>
        <row r="56">
          <cell r="A56" t="str">
            <v>Elaboração do projeto e Captação de recursos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L"/>
      <sheetName val="Execução Financeira"/>
      <sheetName val="Controle rendimentos"/>
      <sheetName val="Relação de R&amp;D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Equipamentos"/>
      <sheetName val="Materiais de consumo"/>
      <sheetName val="Rubricas"/>
      <sheetName val="Organização"/>
    </sheetNames>
    <sheetDataSet>
      <sheetData sheetId="0"/>
      <sheetData sheetId="1" refreshError="1"/>
      <sheetData sheetId="2">
        <row r="4">
          <cell r="C4">
            <v>0</v>
          </cell>
        </row>
      </sheetData>
      <sheetData sheetId="3"/>
      <sheetData sheetId="4">
        <row r="10">
          <cell r="A10">
            <v>0</v>
          </cell>
        </row>
      </sheetData>
      <sheetData sheetId="5">
        <row r="10">
          <cell r="A10">
            <v>0</v>
          </cell>
        </row>
      </sheetData>
      <sheetData sheetId="6">
        <row r="10">
          <cell r="A10">
            <v>0</v>
          </cell>
        </row>
      </sheetData>
      <sheetData sheetId="7">
        <row r="10">
          <cell r="A10">
            <v>0</v>
          </cell>
        </row>
      </sheetData>
      <sheetData sheetId="8">
        <row r="10">
          <cell r="A10">
            <v>0</v>
          </cell>
        </row>
      </sheetData>
      <sheetData sheetId="9">
        <row r="10">
          <cell r="A10">
            <v>0</v>
          </cell>
        </row>
      </sheetData>
      <sheetData sheetId="10">
        <row r="10">
          <cell r="A10">
            <v>0</v>
          </cell>
        </row>
      </sheetData>
      <sheetData sheetId="11">
        <row r="10">
          <cell r="A10">
            <v>0</v>
          </cell>
        </row>
      </sheetData>
      <sheetData sheetId="12"/>
      <sheetData sheetId="13">
        <row r="10">
          <cell r="A10">
            <v>0</v>
          </cell>
        </row>
      </sheetData>
      <sheetData sheetId="14">
        <row r="10">
          <cell r="A10">
            <v>0</v>
          </cell>
        </row>
      </sheetData>
      <sheetData sheetId="15">
        <row r="10">
          <cell r="A10">
            <v>0</v>
          </cell>
        </row>
      </sheetData>
      <sheetData sheetId="16"/>
      <sheetData sheetId="17"/>
      <sheetData sheetId="18" refreshError="1">
        <row r="1">
          <cell r="E1" t="str">
            <v>Cheque</v>
          </cell>
        </row>
        <row r="2">
          <cell r="E2" t="str">
            <v>Transferência</v>
          </cell>
        </row>
        <row r="3">
          <cell r="E3" t="str">
            <v>Ordem Bancária</v>
          </cell>
        </row>
        <row r="4">
          <cell r="E4" t="str">
            <v>Boleto</v>
          </cell>
        </row>
        <row r="5">
          <cell r="E5" t="str">
            <v>Guia</v>
          </cell>
        </row>
      </sheetData>
      <sheetData sheetId="19">
        <row r="11">
          <cell r="C11">
            <v>42761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Monitoramento"/>
      <sheetName val="Resultado 1"/>
      <sheetName val="Resultado 2"/>
      <sheetName val="Resultado 3"/>
      <sheetName val="Resultado 4"/>
      <sheetName val="Monitoramento dos resultados"/>
      <sheetName val="Rubricas"/>
    </sheetNames>
    <sheetDataSet>
      <sheetData sheetId="0" refreshError="1"/>
      <sheetData sheetId="1">
        <row r="4">
          <cell r="E4" t="str">
            <v>Data de finalização do curso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Monitoramento"/>
      <sheetName val="Objetivo 1"/>
      <sheetName val="Objetivo 2"/>
      <sheetName val="Objetivo 2 "/>
      <sheetName val="Objetivo 2  (2)"/>
      <sheetName val="Objetivo 2  (3)"/>
      <sheetName val="Objetivo 2  (4)"/>
      <sheetName val="Objetivo 2  (5)"/>
      <sheetName val="Objetivo 2  (6)"/>
      <sheetName val="Objetivo 3"/>
      <sheetName val="Objetivo 4"/>
      <sheetName val="Objetivo 5"/>
      <sheetName val="Objetivo 5 (2)"/>
      <sheetName val="Objetivo 6"/>
      <sheetName val="Objetivo 7"/>
      <sheetName val="Objetivo 8"/>
      <sheetName val="Resultado 1"/>
      <sheetName val="Resultado 2"/>
      <sheetName val="Resultado 3"/>
    </sheetNames>
    <sheetDataSet>
      <sheetData sheetId="0">
        <row r="8">
          <cell r="J8">
            <v>42272</v>
          </cell>
        </row>
      </sheetData>
      <sheetData sheetId="1">
        <row r="5">
          <cell r="E5">
            <v>0.99939999999999973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NEXO.IS">
      <a:dk1>
        <a:srgbClr val="4F4C51"/>
      </a:dk1>
      <a:lt1>
        <a:srgbClr val="FFFFFF"/>
      </a:lt1>
      <a:dk2>
        <a:srgbClr val="6E6971"/>
      </a:dk2>
      <a:lt2>
        <a:srgbClr val="B2B2B2"/>
      </a:lt2>
      <a:accent1>
        <a:srgbClr val="331228"/>
      </a:accent1>
      <a:accent2>
        <a:srgbClr val="422439"/>
      </a:accent2>
      <a:accent3>
        <a:srgbClr val="643553"/>
      </a:accent3>
      <a:accent4>
        <a:srgbClr val="844974"/>
      </a:accent4>
      <a:accent5>
        <a:srgbClr val="FF7B22"/>
      </a:accent5>
      <a:accent6>
        <a:srgbClr val="FF9B57"/>
      </a:accent6>
      <a:hlink>
        <a:srgbClr val="FF7B22"/>
      </a:hlink>
      <a:folHlink>
        <a:srgbClr val="FF9B5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1"/>
  <sheetViews>
    <sheetView showGridLines="0" zoomScale="160" zoomScaleNormal="160" workbookViewId="0">
      <selection activeCell="A9" sqref="A1:XFD9"/>
    </sheetView>
  </sheetViews>
  <sheetFormatPr defaultRowHeight="18" customHeight="1" x14ac:dyDescent="0.3"/>
  <cols>
    <col min="1" max="1" width="5.77734375" customWidth="1"/>
    <col min="2" max="2" width="44.5546875" style="32" customWidth="1"/>
    <col min="3" max="3" width="5.77734375" style="32" customWidth="1"/>
    <col min="4" max="4" width="44.5546875" style="32" customWidth="1"/>
    <col min="5" max="5" width="5.77734375" style="32" customWidth="1"/>
    <col min="6" max="6" width="44.5546875" style="32" customWidth="1"/>
  </cols>
  <sheetData>
    <row r="3" spans="2:6" ht="18" customHeight="1" x14ac:dyDescent="0.3">
      <c r="B3" s="34" t="s">
        <v>26</v>
      </c>
      <c r="C3" s="34"/>
    </row>
    <row r="4" spans="2:6" ht="18" customHeight="1" x14ac:dyDescent="0.3">
      <c r="B4" s="32" t="s">
        <v>27</v>
      </c>
    </row>
    <row r="5" spans="2:6" ht="18" customHeight="1" x14ac:dyDescent="0.3">
      <c r="B5" s="32" t="s">
        <v>28</v>
      </c>
    </row>
    <row r="8" spans="2:6" ht="36" customHeight="1" thickBot="1" x14ac:dyDescent="0.35">
      <c r="B8" s="58" t="s">
        <v>30</v>
      </c>
      <c r="C8" s="51"/>
      <c r="D8" s="50"/>
      <c r="E8" s="50"/>
      <c r="F8" s="50"/>
    </row>
    <row r="9" spans="2:6" s="22" customFormat="1" ht="18" customHeight="1" x14ac:dyDescent="0.3">
      <c r="B9" s="35"/>
      <c r="C9" s="35"/>
      <c r="D9" s="31"/>
      <c r="E9" s="31"/>
      <c r="F9" s="31"/>
    </row>
    <row r="10" spans="2:6" s="22" customFormat="1" ht="18" customHeight="1" x14ac:dyDescent="0.3">
      <c r="B10" s="57" t="s">
        <v>29</v>
      </c>
      <c r="C10" s="36"/>
      <c r="D10" s="57" t="s">
        <v>31</v>
      </c>
      <c r="E10" s="36"/>
      <c r="F10" s="57" t="s">
        <v>0</v>
      </c>
    </row>
    <row r="11" spans="2:6" ht="79.95" customHeight="1" x14ac:dyDescent="0.3">
      <c r="B11" s="56" t="s">
        <v>45</v>
      </c>
      <c r="C11" s="13"/>
      <c r="D11" s="56" t="s">
        <v>53</v>
      </c>
      <c r="E11" s="13"/>
      <c r="F11" s="56" t="s">
        <v>54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26"/>
  <sheetViews>
    <sheetView showGridLines="0" tabSelected="1" zoomScaleNormal="100" workbookViewId="0">
      <pane ySplit="7" topLeftCell="A8" activePane="bottomLeft" state="frozen"/>
      <selection pane="bottomLeft" activeCell="J16" sqref="J16"/>
    </sheetView>
  </sheetViews>
  <sheetFormatPr defaultColWidth="9.109375" defaultRowHeight="18" customHeight="1" x14ac:dyDescent="0.3"/>
  <cols>
    <col min="1" max="1" width="5.77734375" style="24" customWidth="1"/>
    <col min="2" max="2" width="30.77734375" style="2" customWidth="1"/>
    <col min="3" max="3" width="30.77734375" style="1" customWidth="1"/>
    <col min="4" max="4" width="30.77734375" style="2" customWidth="1"/>
    <col min="5" max="6" width="30.77734375" style="1" customWidth="1"/>
    <col min="7" max="7" width="5.77734375" style="24" customWidth="1"/>
    <col min="8" max="8" width="20.77734375" style="44" customWidth="1"/>
    <col min="9" max="9" width="10.77734375" style="45" customWidth="1"/>
    <col min="10" max="10" width="10.44140625" style="1" bestFit="1" customWidth="1"/>
    <col min="11" max="11" width="10.6640625" style="1" bestFit="1" customWidth="1"/>
    <col min="12" max="12" width="6.5546875" style="1" customWidth="1"/>
    <col min="13" max="14" width="10.6640625" style="1" bestFit="1" customWidth="1"/>
    <col min="15" max="15" width="1.88671875" style="1" customWidth="1"/>
    <col min="16" max="16" width="10.44140625" style="1" bestFit="1" customWidth="1"/>
    <col min="17" max="17" width="7.6640625" style="1" bestFit="1" customWidth="1"/>
    <col min="18" max="18" width="7.33203125" style="1" bestFit="1" customWidth="1"/>
    <col min="19" max="19" width="10.6640625" style="1" bestFit="1" customWidth="1"/>
    <col min="20" max="20" width="3" style="1" customWidth="1"/>
    <col min="21" max="21" width="7.5546875" style="1" bestFit="1" customWidth="1"/>
    <col min="22" max="22" width="7.109375" style="1" bestFit="1" customWidth="1"/>
    <col min="23" max="23" width="7.33203125" style="1" bestFit="1" customWidth="1"/>
    <col min="24" max="24" width="7.6640625" style="1" bestFit="1" customWidth="1"/>
    <col min="25" max="25" width="7.5546875" style="1" bestFit="1" customWidth="1"/>
    <col min="26" max="26" width="10" style="1" customWidth="1"/>
    <col min="27" max="27" width="10.33203125" style="3" customWidth="1"/>
    <col min="28" max="28" width="13.109375" style="4" bestFit="1" customWidth="1"/>
    <col min="29" max="29" width="15.109375" style="4" bestFit="1" customWidth="1"/>
    <col min="30" max="30" width="9.44140625" style="4" customWidth="1"/>
    <col min="31" max="31" width="33" style="23" bestFit="1" customWidth="1"/>
    <col min="32" max="32" width="11.33203125" style="1" bestFit="1" customWidth="1"/>
    <col min="33" max="35" width="9.109375" style="24"/>
    <col min="36" max="36" width="15" style="24" bestFit="1" customWidth="1"/>
    <col min="37" max="37" width="10.6640625" style="24" bestFit="1" customWidth="1"/>
    <col min="38" max="16384" width="9.109375" style="24"/>
  </cols>
  <sheetData>
    <row r="1" spans="2:32" ht="18" customHeight="1" x14ac:dyDescent="0.3">
      <c r="N1" s="3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2:32" s="26" customFormat="1" ht="18" customHeight="1" x14ac:dyDescent="0.3">
      <c r="B2" s="124" t="s">
        <v>29</v>
      </c>
      <c r="C2" s="124"/>
      <c r="D2" s="124"/>
      <c r="E2" s="124"/>
      <c r="F2" s="124"/>
      <c r="G2" s="40"/>
      <c r="H2" s="44"/>
      <c r="I2" s="45"/>
      <c r="J2" s="1"/>
      <c r="K2" s="1"/>
      <c r="L2" s="1"/>
      <c r="M2" s="1"/>
      <c r="N2" s="3"/>
      <c r="O2" s="1"/>
      <c r="P2" s="1"/>
      <c r="Q2" s="1"/>
      <c r="R2" s="1"/>
      <c r="S2" s="1"/>
      <c r="T2" s="1"/>
    </row>
    <row r="3" spans="2:32" s="26" customFormat="1" ht="18" customHeight="1" x14ac:dyDescent="0.3">
      <c r="B3" s="125" t="s">
        <v>33</v>
      </c>
      <c r="C3" s="125"/>
      <c r="D3" s="125"/>
      <c r="E3" s="125"/>
      <c r="F3" s="125"/>
      <c r="G3" s="37"/>
      <c r="H3" s="41" t="s">
        <v>1</v>
      </c>
      <c r="I3" s="46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2:32" s="26" customFormat="1" ht="18" customHeight="1" x14ac:dyDescent="0.3">
      <c r="B4" s="125"/>
      <c r="C4" s="125"/>
      <c r="D4" s="125"/>
      <c r="E4" s="125"/>
      <c r="F4" s="125"/>
      <c r="G4" s="37"/>
      <c r="H4" s="41" t="s">
        <v>2</v>
      </c>
      <c r="I4" s="46"/>
      <c r="J4" s="1"/>
      <c r="K4" s="1"/>
      <c r="L4" s="1"/>
      <c r="M4" s="1"/>
      <c r="N4" s="3"/>
      <c r="O4" s="1"/>
      <c r="P4" s="1"/>
      <c r="Q4" s="1"/>
      <c r="R4" s="1"/>
      <c r="S4" s="1"/>
      <c r="T4" s="1"/>
    </row>
    <row r="5" spans="2:32" ht="18" customHeight="1" thickBot="1" x14ac:dyDescent="0.35">
      <c r="B5" s="52"/>
      <c r="C5" s="52"/>
      <c r="D5" s="52"/>
      <c r="E5" s="52"/>
      <c r="F5" s="52"/>
      <c r="H5" s="41" t="s">
        <v>3</v>
      </c>
      <c r="I5" s="47">
        <f ca="1">I4-TODAY()</f>
        <v>-44805</v>
      </c>
      <c r="J5" s="27"/>
      <c r="K5" s="27"/>
      <c r="L5" s="28"/>
      <c r="N5" s="3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2:32" s="26" customFormat="1" ht="18" customHeight="1" x14ac:dyDescent="0.3">
      <c r="B6" s="2"/>
      <c r="C6" s="1"/>
      <c r="D6" s="2"/>
      <c r="E6" s="1"/>
      <c r="F6" s="1"/>
      <c r="G6" s="24"/>
      <c r="H6" s="44"/>
      <c r="I6" s="48"/>
      <c r="K6" s="5"/>
      <c r="M6" s="5"/>
      <c r="N6" s="3"/>
      <c r="O6" s="4"/>
      <c r="P6" s="4"/>
      <c r="Q6" s="4"/>
      <c r="R6" s="23"/>
      <c r="S6" s="1"/>
    </row>
    <row r="7" spans="2:32" s="29" customFormat="1" ht="36" customHeight="1" x14ac:dyDescent="0.3">
      <c r="B7" s="53" t="s">
        <v>35</v>
      </c>
      <c r="C7" s="53" t="s">
        <v>36</v>
      </c>
      <c r="D7" s="53" t="s">
        <v>25</v>
      </c>
      <c r="E7" s="53" t="s">
        <v>34</v>
      </c>
      <c r="F7" s="53" t="s">
        <v>32</v>
      </c>
      <c r="G7" s="24"/>
      <c r="H7" s="49"/>
      <c r="I7" s="45"/>
      <c r="K7" s="28"/>
      <c r="M7" s="28"/>
      <c r="N7" s="6"/>
      <c r="O7" s="1"/>
    </row>
    <row r="8" spans="2:32" s="107" customFormat="1" ht="18" customHeight="1" x14ac:dyDescent="0.3">
      <c r="B8" s="98" t="str">
        <f>'1. Objetivo 1'!B7</f>
        <v>Objetivo 1</v>
      </c>
      <c r="C8" s="99">
        <f>'1. Objetivo 1'!D9</f>
        <v>0</v>
      </c>
      <c r="D8" s="100">
        <f>'1. Objetivo 1'!C30</f>
        <v>0</v>
      </c>
      <c r="E8" s="101" t="str">
        <f>IF(C8=0,"",D8/C8)</f>
        <v/>
      </c>
      <c r="F8" s="102" t="str">
        <f>IF(C8=0,"",IF(D8=C8,"Meta em dia",IF(D8&gt;C8,"Acima da Meta Pactuada",IF(D8&lt;C8,"Abaixo da Meta Pactuada"))))</f>
        <v/>
      </c>
      <c r="G8" s="32"/>
      <c r="H8" s="103"/>
      <c r="I8" s="104"/>
      <c r="J8" s="105"/>
      <c r="K8" s="106"/>
      <c r="M8" s="108"/>
      <c r="O8" s="108"/>
      <c r="P8" s="108"/>
      <c r="Q8" s="108"/>
      <c r="R8" s="108"/>
      <c r="S8" s="109"/>
      <c r="T8" s="110"/>
      <c r="U8" s="111"/>
      <c r="V8" s="111"/>
      <c r="W8" s="112"/>
      <c r="X8" s="87"/>
    </row>
    <row r="9" spans="2:32" s="107" customFormat="1" ht="18" customHeight="1" x14ac:dyDescent="0.3">
      <c r="B9" s="98" t="str">
        <f>'2. Objetivo 2'!B7</f>
        <v>Objetivo 2</v>
      </c>
      <c r="C9" s="99">
        <f>'2. Objetivo 2'!D9</f>
        <v>0</v>
      </c>
      <c r="D9" s="100">
        <f>'2. Objetivo 2'!C30</f>
        <v>0</v>
      </c>
      <c r="E9" s="101" t="str">
        <f>IF(C9=0,"",D9/C9)</f>
        <v/>
      </c>
      <c r="F9" s="102" t="str">
        <f>IF(C9=0,"",IF(D9=C9,"Meta em dia",IF(D9&gt;C9,"Acima da Meta Pactuada",IF(D9&lt;C9,"Abaixo da Meta Pactuada"))))</f>
        <v/>
      </c>
      <c r="G9" s="32"/>
      <c r="H9" s="103"/>
      <c r="I9" s="104"/>
      <c r="K9" s="87"/>
      <c r="M9" s="108"/>
      <c r="N9" s="108"/>
      <c r="O9" s="108"/>
      <c r="P9" s="108"/>
      <c r="Q9" s="108"/>
      <c r="R9" s="108"/>
      <c r="S9" s="109"/>
      <c r="T9" s="110"/>
      <c r="U9" s="111"/>
      <c r="V9" s="111"/>
      <c r="W9" s="112"/>
      <c r="X9" s="87"/>
    </row>
    <row r="10" spans="2:32" s="118" customFormat="1" ht="18" customHeight="1" x14ac:dyDescent="0.3">
      <c r="B10" s="98" t="str">
        <f>'3. Objetivo 3'!B7</f>
        <v>Objetivo 3</v>
      </c>
      <c r="C10" s="99">
        <f>'3. Objetivo 3'!D9</f>
        <v>0</v>
      </c>
      <c r="D10" s="100">
        <f>'3. Objetivo 3'!C30</f>
        <v>0</v>
      </c>
      <c r="E10" s="101" t="str">
        <f>IF(C10=0,"",D10/C10)</f>
        <v/>
      </c>
      <c r="F10" s="102" t="str">
        <f>IF(C10=0,"",IF(D10=C10,"Meta em dia",IF(D10&gt;C10,"Acima da Meta Pactuada",IF(D10&lt;C10,"Abaixo da Meta Pactuada"))))</f>
        <v/>
      </c>
      <c r="G10" s="32"/>
      <c r="H10" s="103"/>
      <c r="I10" s="104"/>
      <c r="J10" s="87"/>
      <c r="K10" s="87"/>
      <c r="L10" s="87"/>
      <c r="M10" s="87"/>
      <c r="N10" s="113"/>
      <c r="O10" s="114"/>
      <c r="P10" s="87"/>
      <c r="Q10" s="87"/>
      <c r="R10" s="87"/>
      <c r="S10" s="87"/>
      <c r="T10" s="114"/>
      <c r="U10" s="113"/>
      <c r="V10" s="113"/>
      <c r="W10" s="113"/>
      <c r="X10" s="113"/>
      <c r="Y10" s="113"/>
      <c r="Z10" s="113"/>
      <c r="AA10" s="115"/>
      <c r="AB10" s="116"/>
      <c r="AC10" s="115"/>
      <c r="AD10" s="115"/>
      <c r="AE10" s="117"/>
      <c r="AF10" s="114"/>
    </row>
    <row r="11" spans="2:32" s="8" customFormat="1" ht="18" customHeight="1" x14ac:dyDescent="0.3">
      <c r="B11" s="9"/>
      <c r="C11" s="10"/>
      <c r="D11" s="11"/>
      <c r="E11" s="10"/>
      <c r="F11" s="30"/>
      <c r="G11" s="24"/>
      <c r="H11" s="49"/>
      <c r="I11" s="45"/>
      <c r="J11" s="1"/>
      <c r="K11" s="1"/>
      <c r="L11" s="1"/>
      <c r="M11" s="1"/>
      <c r="N11" s="7"/>
      <c r="O11" s="7"/>
      <c r="P11" s="1"/>
      <c r="Q11" s="1"/>
      <c r="R11" s="1"/>
      <c r="S11" s="1"/>
      <c r="T11" s="7"/>
      <c r="U11" s="7"/>
      <c r="V11" s="7"/>
      <c r="W11" s="7"/>
      <c r="X11" s="7"/>
      <c r="Y11" s="7"/>
      <c r="Z11" s="7"/>
      <c r="AA11" s="12"/>
      <c r="AB11" s="13"/>
      <c r="AC11" s="13"/>
      <c r="AD11" s="13"/>
      <c r="AE11" s="7"/>
      <c r="AF11" s="7"/>
    </row>
    <row r="12" spans="2:32" ht="18" customHeight="1" x14ac:dyDescent="0.3">
      <c r="B12" s="9"/>
      <c r="C12" s="10"/>
      <c r="D12" s="11"/>
      <c r="E12" s="10"/>
      <c r="F12" s="10"/>
      <c r="H12" s="49"/>
    </row>
    <row r="13" spans="2:32" ht="18" customHeight="1" x14ac:dyDescent="0.3">
      <c r="B13" s="9"/>
      <c r="C13" s="14"/>
      <c r="D13" s="11"/>
      <c r="E13" s="10"/>
      <c r="F13" s="10"/>
      <c r="H13" s="49"/>
    </row>
    <row r="14" spans="2:32" ht="18" customHeight="1" x14ac:dyDescent="0.3">
      <c r="B14" s="9"/>
      <c r="C14" s="15"/>
      <c r="D14" s="11"/>
      <c r="E14" s="10"/>
      <c r="F14" s="10"/>
      <c r="H14" s="49"/>
    </row>
    <row r="15" spans="2:32" ht="18" customHeight="1" x14ac:dyDescent="0.3">
      <c r="B15" s="9"/>
      <c r="C15" s="10"/>
      <c r="D15" s="11"/>
      <c r="E15" s="10"/>
      <c r="F15" s="10"/>
      <c r="H15" s="49"/>
    </row>
    <row r="16" spans="2:32" ht="18" customHeight="1" x14ac:dyDescent="0.3">
      <c r="B16" s="9"/>
      <c r="C16" s="10"/>
      <c r="D16" s="11"/>
      <c r="E16" s="10"/>
      <c r="F16" s="10"/>
      <c r="H16" s="49"/>
    </row>
    <row r="17" spans="1:37" ht="18" customHeight="1" x14ac:dyDescent="0.3">
      <c r="B17" s="9"/>
      <c r="C17" s="10"/>
      <c r="D17" s="9"/>
      <c r="E17" s="10"/>
      <c r="F17" s="10"/>
      <c r="H17" s="49"/>
    </row>
    <row r="18" spans="1:37" ht="18" customHeight="1" x14ac:dyDescent="0.3">
      <c r="B18" s="9"/>
      <c r="C18" s="10"/>
      <c r="D18" s="9"/>
      <c r="E18" s="10"/>
      <c r="F18" s="10"/>
      <c r="H18" s="49"/>
    </row>
    <row r="19" spans="1:37" ht="18" customHeight="1" x14ac:dyDescent="0.3">
      <c r="B19" s="9"/>
      <c r="C19" s="10"/>
      <c r="D19" s="9"/>
      <c r="E19" s="10"/>
      <c r="F19" s="10"/>
      <c r="H19" s="49"/>
    </row>
    <row r="20" spans="1:37" ht="18" customHeight="1" x14ac:dyDescent="0.3">
      <c r="B20" s="9"/>
      <c r="C20" s="10"/>
      <c r="D20" s="9"/>
      <c r="E20" s="10"/>
      <c r="F20" s="10"/>
      <c r="H20" s="49"/>
    </row>
    <row r="21" spans="1:37" ht="18" customHeight="1" x14ac:dyDescent="0.3">
      <c r="B21" s="9"/>
      <c r="C21" s="10"/>
      <c r="D21" s="9"/>
      <c r="E21" s="10"/>
      <c r="F21" s="10"/>
      <c r="H21" s="49"/>
    </row>
    <row r="22" spans="1:37" ht="18" customHeight="1" x14ac:dyDescent="0.3">
      <c r="B22" s="9"/>
      <c r="C22" s="10"/>
      <c r="D22" s="9"/>
      <c r="E22" s="10"/>
      <c r="F22" s="10"/>
    </row>
    <row r="23" spans="1:37" ht="18" customHeight="1" x14ac:dyDescent="0.3">
      <c r="B23" s="9"/>
      <c r="C23" s="10"/>
      <c r="D23" s="9"/>
      <c r="E23" s="10"/>
      <c r="F23" s="10"/>
    </row>
    <row r="24" spans="1:37" s="1" customFormat="1" ht="18" customHeight="1" x14ac:dyDescent="0.3">
      <c r="A24" s="24"/>
      <c r="B24" s="9"/>
      <c r="C24" s="10"/>
      <c r="D24" s="9"/>
      <c r="E24" s="10"/>
      <c r="F24" s="10"/>
      <c r="G24" s="24"/>
      <c r="H24" s="44"/>
      <c r="I24" s="45"/>
      <c r="AA24" s="3"/>
      <c r="AB24" s="4"/>
      <c r="AC24" s="4"/>
      <c r="AD24" s="4"/>
      <c r="AE24" s="23"/>
      <c r="AG24" s="24"/>
      <c r="AH24" s="24"/>
      <c r="AI24" s="24"/>
      <c r="AJ24" s="24"/>
      <c r="AK24" s="24"/>
    </row>
    <row r="25" spans="1:37" s="1" customFormat="1" ht="18" customHeight="1" x14ac:dyDescent="0.3">
      <c r="A25" s="24"/>
      <c r="B25" s="9"/>
      <c r="C25" s="10"/>
      <c r="D25" s="9"/>
      <c r="E25" s="10"/>
      <c r="F25" s="10"/>
      <c r="G25" s="24"/>
      <c r="H25" s="44"/>
      <c r="I25" s="45"/>
      <c r="AA25" s="3"/>
      <c r="AB25" s="4"/>
      <c r="AC25" s="4"/>
      <c r="AD25" s="4"/>
      <c r="AE25" s="23"/>
      <c r="AG25" s="24"/>
      <c r="AH25" s="24"/>
      <c r="AI25" s="24"/>
      <c r="AJ25" s="24"/>
      <c r="AK25" s="24"/>
    </row>
    <row r="26" spans="1:37" ht="18" customHeight="1" x14ac:dyDescent="0.3">
      <c r="F26" s="10"/>
    </row>
  </sheetData>
  <mergeCells count="2">
    <mergeCell ref="B2:F2"/>
    <mergeCell ref="B3:F4"/>
  </mergeCells>
  <phoneticPr fontId="9" type="noConversion"/>
  <conditionalFormatting sqref="N7 W8">
    <cfRule type="containsText" dxfId="18" priority="12" operator="containsText" text="ACIMA DO LIMITE">
      <formula>NOT(ISERROR(SEARCH("ACIMA DO LIMITE",N7)))</formula>
    </cfRule>
    <cfRule type="containsText" dxfId="17" priority="13" operator="containsText" text="ECONOMIA">
      <formula>NOT(ISERROR(SEARCH("ECONOMIA",N7)))</formula>
    </cfRule>
  </conditionalFormatting>
  <conditionalFormatting sqref="F8:F10">
    <cfRule type="containsText" dxfId="16" priority="11" operator="containsText" text="Abaixo da Meta Pactuada">
      <formula>NOT(ISERROR(SEARCH("Abaixo da Meta Pactuada",F8)))</formula>
    </cfRule>
  </conditionalFormatting>
  <conditionalFormatting sqref="W9">
    <cfRule type="containsText" dxfId="15" priority="9" operator="containsText" text="ACIMA DO LIMITE">
      <formula>NOT(ISERROR(SEARCH("ACIMA DO LIMITE",W9)))</formula>
    </cfRule>
    <cfRule type="containsText" dxfId="14" priority="10" operator="containsText" text="ECONOMIA">
      <formula>NOT(ISERROR(SEARCH("ECONOMIA",W9)))</formula>
    </cfRule>
  </conditionalFormatting>
  <conditionalFormatting sqref="F1 F6:F1048576">
    <cfRule type="containsText" dxfId="13" priority="1" operator="containsText" text="Acima da Meta Pactuada">
      <formula>NOT(ISERROR(SEARCH("Acima da Meta Pactuada",F1)))</formula>
    </cfRule>
  </conditionalFormatting>
  <pageMargins left="0.51181102362204722" right="0.51181102362204722" top="0.78740157480314965" bottom="0.78740157480314965" header="0.31496062992125984" footer="0.31496062992125984"/>
  <pageSetup paperSize="9" scale="8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20"/>
  <sheetViews>
    <sheetView showGridLines="0" zoomScaleNormal="100" workbookViewId="0">
      <pane ySplit="7" topLeftCell="A8" activePane="bottomLeft" state="frozen"/>
      <selection pane="bottomLeft" activeCell="J4" sqref="J4"/>
    </sheetView>
  </sheetViews>
  <sheetFormatPr defaultColWidth="9.109375" defaultRowHeight="18" customHeight="1" x14ac:dyDescent="0.3"/>
  <cols>
    <col min="1" max="1" width="5.77734375" style="24" customWidth="1"/>
    <col min="2" max="2" width="25.77734375" style="24" customWidth="1"/>
    <col min="3" max="3" width="25.77734375" style="25" customWidth="1"/>
    <col min="4" max="4" width="50.77734375" style="24" customWidth="1"/>
    <col min="5" max="5" width="25.77734375" style="8" customWidth="1"/>
    <col min="6" max="6" width="25.77734375" style="25" customWidth="1"/>
    <col min="7" max="7" width="25.77734375" style="8" customWidth="1"/>
    <col min="8" max="8" width="5.77734375" style="24" customWidth="1"/>
    <col min="9" max="9" width="20.77734375" style="24" customWidth="1"/>
    <col min="10" max="10" width="10.77734375" style="24" customWidth="1"/>
    <col min="11" max="16384" width="9.109375" style="24"/>
  </cols>
  <sheetData>
    <row r="1" spans="2:20" ht="18" customHeight="1" x14ac:dyDescent="0.3">
      <c r="B1" s="2"/>
      <c r="C1" s="1"/>
      <c r="D1" s="2"/>
      <c r="E1" s="1"/>
      <c r="F1" s="1"/>
      <c r="G1" s="24"/>
      <c r="H1" s="1"/>
      <c r="I1" s="1"/>
      <c r="J1" s="7"/>
      <c r="K1" s="1"/>
      <c r="L1" s="1"/>
      <c r="M1" s="1"/>
      <c r="N1" s="3"/>
      <c r="O1" s="1"/>
      <c r="P1" s="1"/>
      <c r="Q1" s="1"/>
      <c r="R1" s="1"/>
      <c r="S1" s="1"/>
      <c r="T1" s="1"/>
    </row>
    <row r="2" spans="2:20" s="26" customFormat="1" ht="18" customHeight="1" x14ac:dyDescent="0.3">
      <c r="B2" s="124" t="s">
        <v>48</v>
      </c>
      <c r="C2" s="124"/>
      <c r="D2" s="124"/>
      <c r="E2" s="124"/>
      <c r="F2" s="124"/>
      <c r="G2" s="124"/>
      <c r="H2" s="38"/>
      <c r="I2" s="1"/>
      <c r="J2" s="7"/>
      <c r="K2" s="1"/>
      <c r="L2" s="1"/>
      <c r="M2" s="1"/>
      <c r="N2" s="3"/>
      <c r="O2" s="1"/>
      <c r="P2" s="1"/>
      <c r="Q2" s="1"/>
      <c r="R2" s="1"/>
      <c r="S2" s="1"/>
      <c r="T2" s="1"/>
    </row>
    <row r="3" spans="2:20" s="26" customFormat="1" ht="18" customHeight="1" x14ac:dyDescent="0.3">
      <c r="B3" s="125" t="str">
        <f>'Painel de Monitoramento'!B3</f>
        <v>Insira aqui o Nome do Projeto</v>
      </c>
      <c r="C3" s="125"/>
      <c r="D3" s="125"/>
      <c r="E3" s="125"/>
      <c r="F3" s="125"/>
      <c r="G3" s="125"/>
      <c r="H3" s="38"/>
      <c r="I3" s="41" t="s">
        <v>1</v>
      </c>
      <c r="J3" s="43">
        <f>'Painel de Monitoramento'!I3</f>
        <v>0</v>
      </c>
      <c r="K3" s="1"/>
      <c r="L3" s="1"/>
      <c r="M3" s="1"/>
      <c r="N3" s="3"/>
      <c r="O3" s="1"/>
      <c r="P3" s="1"/>
      <c r="Q3" s="1"/>
      <c r="R3" s="1"/>
      <c r="S3" s="1"/>
      <c r="T3" s="1"/>
    </row>
    <row r="4" spans="2:20" s="26" customFormat="1" ht="18" customHeight="1" x14ac:dyDescent="0.3">
      <c r="B4" s="125"/>
      <c r="C4" s="125"/>
      <c r="D4" s="125"/>
      <c r="E4" s="125"/>
      <c r="F4" s="125"/>
      <c r="G4" s="125"/>
      <c r="H4" s="38"/>
      <c r="I4" s="41" t="s">
        <v>2</v>
      </c>
      <c r="J4" s="43">
        <f>'Painel de Monitoramento'!I4</f>
        <v>0</v>
      </c>
      <c r="K4" s="1"/>
      <c r="L4" s="1"/>
      <c r="M4" s="1"/>
      <c r="N4" s="3"/>
      <c r="O4" s="1"/>
      <c r="P4" s="1"/>
      <c r="Q4" s="1"/>
      <c r="R4" s="1"/>
      <c r="S4" s="1"/>
      <c r="T4" s="1"/>
    </row>
    <row r="5" spans="2:20" s="26" customFormat="1" ht="18" customHeight="1" thickBot="1" x14ac:dyDescent="0.35">
      <c r="B5" s="52"/>
      <c r="C5" s="52"/>
      <c r="D5" s="52"/>
      <c r="E5" s="52"/>
      <c r="F5" s="52"/>
      <c r="G5" s="52"/>
      <c r="H5" s="38"/>
      <c r="I5" s="41" t="s">
        <v>3</v>
      </c>
      <c r="J5" s="42">
        <f ca="1">J4-TODAY()</f>
        <v>-44805</v>
      </c>
      <c r="K5" s="1"/>
      <c r="L5" s="1"/>
      <c r="M5" s="1"/>
      <c r="N5" s="3"/>
      <c r="O5" s="1"/>
      <c r="P5" s="1"/>
      <c r="Q5" s="1"/>
      <c r="R5" s="1"/>
      <c r="S5" s="1"/>
      <c r="T5" s="1"/>
    </row>
    <row r="6" spans="2:20" ht="18" customHeight="1" x14ac:dyDescent="0.3">
      <c r="I6" s="7"/>
      <c r="J6" s="1"/>
    </row>
    <row r="7" spans="2:20" ht="36" customHeight="1" x14ac:dyDescent="0.3">
      <c r="B7" s="54" t="s">
        <v>37</v>
      </c>
      <c r="C7" s="55" t="s">
        <v>38</v>
      </c>
      <c r="D7" s="54" t="s">
        <v>39</v>
      </c>
      <c r="E7" s="54" t="s">
        <v>40</v>
      </c>
      <c r="F7" s="55" t="s">
        <v>41</v>
      </c>
      <c r="G7" s="54" t="s">
        <v>42</v>
      </c>
      <c r="I7" s="39"/>
      <c r="J7" s="1"/>
    </row>
    <row r="8" spans="2:20" s="32" customFormat="1" ht="18" customHeight="1" x14ac:dyDescent="0.3">
      <c r="B8" s="81"/>
      <c r="C8" s="82"/>
      <c r="D8" s="83"/>
      <c r="E8" s="81"/>
      <c r="F8" s="84"/>
      <c r="G8" s="85"/>
      <c r="I8" s="86"/>
      <c r="J8" s="87"/>
    </row>
    <row r="9" spans="2:20" s="32" customFormat="1" ht="18" customHeight="1" x14ac:dyDescent="0.3">
      <c r="B9" s="81"/>
      <c r="C9" s="84"/>
      <c r="D9" s="88"/>
      <c r="E9" s="81"/>
      <c r="F9" s="84"/>
      <c r="G9" s="85"/>
      <c r="I9" s="86"/>
      <c r="J9" s="87"/>
    </row>
    <row r="10" spans="2:20" s="32" customFormat="1" ht="18" customHeight="1" x14ac:dyDescent="0.3">
      <c r="B10" s="81"/>
      <c r="C10" s="84"/>
      <c r="D10" s="81"/>
      <c r="E10" s="81"/>
      <c r="F10" s="84"/>
      <c r="G10" s="85"/>
      <c r="I10" s="89"/>
      <c r="J10" s="87"/>
    </row>
    <row r="11" spans="2:20" s="32" customFormat="1" ht="18" customHeight="1" x14ac:dyDescent="0.3">
      <c r="B11" s="81"/>
      <c r="C11" s="84"/>
      <c r="D11" s="90"/>
      <c r="E11" s="81"/>
      <c r="F11" s="84"/>
      <c r="G11" s="85"/>
    </row>
    <row r="12" spans="2:20" s="32" customFormat="1" ht="18" customHeight="1" x14ac:dyDescent="0.3">
      <c r="B12" s="81"/>
      <c r="C12" s="84"/>
      <c r="D12" s="81"/>
      <c r="E12" s="81"/>
      <c r="F12" s="84"/>
      <c r="G12" s="85"/>
    </row>
    <row r="13" spans="2:20" s="32" customFormat="1" ht="18" customHeight="1" x14ac:dyDescent="0.3">
      <c r="B13" s="81"/>
      <c r="C13" s="91"/>
      <c r="D13" s="81"/>
      <c r="E13" s="81"/>
      <c r="F13" s="91"/>
      <c r="G13" s="85"/>
    </row>
    <row r="14" spans="2:20" s="32" customFormat="1" ht="18" customHeight="1" x14ac:dyDescent="0.3">
      <c r="B14" s="81"/>
      <c r="C14" s="91"/>
      <c r="D14" s="81"/>
      <c r="E14" s="92"/>
      <c r="F14" s="91"/>
      <c r="G14" s="85"/>
    </row>
    <row r="15" spans="2:20" s="32" customFormat="1" ht="18" customHeight="1" x14ac:dyDescent="0.3">
      <c r="B15" s="93"/>
      <c r="C15" s="94"/>
      <c r="D15" s="95"/>
      <c r="E15" s="96"/>
      <c r="F15" s="94"/>
      <c r="G15" s="97"/>
    </row>
    <row r="16" spans="2:20" s="32" customFormat="1" ht="18" customHeight="1" x14ac:dyDescent="0.3">
      <c r="B16" s="93"/>
      <c r="C16" s="94"/>
      <c r="D16" s="93"/>
      <c r="E16" s="96"/>
      <c r="F16" s="94"/>
      <c r="G16" s="97"/>
    </row>
    <row r="17" spans="2:7" s="32" customFormat="1" ht="18" customHeight="1" x14ac:dyDescent="0.3">
      <c r="B17" s="93"/>
      <c r="C17" s="94"/>
      <c r="D17" s="93"/>
      <c r="E17" s="96"/>
      <c r="F17" s="94"/>
      <c r="G17" s="97"/>
    </row>
    <row r="18" spans="2:7" s="32" customFormat="1" ht="18" customHeight="1" x14ac:dyDescent="0.3">
      <c r="B18" s="93"/>
      <c r="C18" s="94"/>
      <c r="D18" s="93"/>
      <c r="E18" s="96"/>
      <c r="F18" s="94"/>
      <c r="G18" s="97"/>
    </row>
    <row r="19" spans="2:7" s="32" customFormat="1" ht="18" customHeight="1" x14ac:dyDescent="0.3">
      <c r="B19" s="93"/>
      <c r="C19" s="94"/>
      <c r="D19" s="93"/>
      <c r="E19" s="96"/>
      <c r="F19" s="94"/>
      <c r="G19" s="97"/>
    </row>
    <row r="20" spans="2:7" s="32" customFormat="1" ht="18" customHeight="1" x14ac:dyDescent="0.3">
      <c r="B20" s="93"/>
      <c r="C20" s="94"/>
      <c r="D20" s="93"/>
      <c r="E20" s="96"/>
      <c r="F20" s="94"/>
      <c r="G20" s="97"/>
    </row>
  </sheetData>
  <mergeCells count="2">
    <mergeCell ref="B2:G2"/>
    <mergeCell ref="B3:G4"/>
  </mergeCells>
  <conditionalFormatting sqref="F1">
    <cfRule type="containsText" dxfId="12" priority="1" operator="containsText" text="Acima da Meta Pactuada">
      <formula>NOT(ISERROR(SEARCH("Acima da Meta Pactuada",F1)))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2"/>
  <sheetViews>
    <sheetView showGridLines="0" zoomScaleNormal="100" workbookViewId="0">
      <selection activeCell="J33" sqref="J33"/>
    </sheetView>
  </sheetViews>
  <sheetFormatPr defaultColWidth="9.109375" defaultRowHeight="18" customHeight="1" x14ac:dyDescent="0.3"/>
  <cols>
    <col min="1" max="1" width="5.77734375" style="66" customWidth="1"/>
    <col min="2" max="3" width="12.77734375" style="66" customWidth="1"/>
    <col min="4" max="4" width="24.77734375" style="74" customWidth="1"/>
    <col min="5" max="6" width="3.33203125" style="68" customWidth="1"/>
    <col min="7" max="7" width="10.77734375" style="69" customWidth="1"/>
    <col min="8" max="14" width="10.77734375" style="66" customWidth="1"/>
    <col min="15" max="15" width="20.77734375" style="66" customWidth="1"/>
    <col min="16" max="17" width="10.77734375" style="66" customWidth="1"/>
    <col min="18" max="18" width="9.109375" style="66"/>
    <col min="19" max="16384" width="9.109375" style="16"/>
  </cols>
  <sheetData>
    <row r="1" spans="1:26" s="24" customFormat="1" ht="18" customHeight="1" x14ac:dyDescent="0.3">
      <c r="A1" s="62"/>
      <c r="B1" s="63"/>
      <c r="C1" s="64"/>
      <c r="D1" s="72"/>
      <c r="E1" s="64"/>
      <c r="F1" s="64"/>
      <c r="G1" s="62"/>
      <c r="H1" s="62"/>
      <c r="I1" s="62"/>
      <c r="J1" s="62"/>
      <c r="K1" s="62"/>
      <c r="L1" s="62"/>
      <c r="M1" s="62"/>
      <c r="N1" s="64"/>
      <c r="O1" s="64"/>
      <c r="P1" s="7"/>
      <c r="Q1" s="64"/>
      <c r="R1" s="64"/>
      <c r="S1" s="1"/>
      <c r="T1" s="3"/>
      <c r="U1" s="1"/>
      <c r="V1" s="1"/>
      <c r="W1" s="1"/>
      <c r="X1" s="1"/>
      <c r="Y1" s="1"/>
      <c r="Z1" s="1"/>
    </row>
    <row r="2" spans="1:26" s="26" customFormat="1" ht="18" customHeight="1" x14ac:dyDescent="0.3">
      <c r="A2" s="65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38"/>
      <c r="O2" s="64"/>
      <c r="P2" s="7"/>
      <c r="Q2" s="64"/>
      <c r="R2" s="64"/>
      <c r="S2" s="1"/>
      <c r="T2" s="3"/>
      <c r="U2" s="1"/>
      <c r="V2" s="1"/>
      <c r="W2" s="1"/>
      <c r="X2" s="1"/>
      <c r="Y2" s="1"/>
      <c r="Z2" s="1"/>
    </row>
    <row r="3" spans="1:26" s="26" customFormat="1" ht="18" customHeight="1" x14ac:dyDescent="0.3">
      <c r="A3" s="65"/>
      <c r="B3" s="125" t="str">
        <f>'Painel de Monitoramento'!B3</f>
        <v>Insira aqui o Nome do Projeto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38"/>
      <c r="O3" s="41" t="s">
        <v>1</v>
      </c>
      <c r="P3" s="43">
        <f>'Painel de Monitoramento'!I3</f>
        <v>0</v>
      </c>
      <c r="Q3" s="64"/>
      <c r="R3" s="64"/>
      <c r="S3" s="1"/>
      <c r="T3" s="3"/>
      <c r="U3" s="1"/>
      <c r="V3" s="1"/>
      <c r="W3" s="1"/>
      <c r="X3" s="1"/>
      <c r="Y3" s="1"/>
      <c r="Z3" s="1"/>
    </row>
    <row r="4" spans="1:26" s="26" customFormat="1" ht="18" customHeight="1" x14ac:dyDescent="0.3">
      <c r="A4" s="6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38"/>
      <c r="O4" s="41" t="s">
        <v>2</v>
      </c>
      <c r="P4" s="43">
        <f>'Painel de Monitoramento'!I4</f>
        <v>0</v>
      </c>
      <c r="Q4" s="64"/>
      <c r="R4" s="64"/>
      <c r="S4" s="1"/>
      <c r="T4" s="3"/>
      <c r="U4" s="1"/>
      <c r="V4" s="1"/>
      <c r="W4" s="1"/>
      <c r="X4" s="1"/>
      <c r="Y4" s="1"/>
      <c r="Z4" s="1"/>
    </row>
    <row r="5" spans="1:26" s="26" customFormat="1" ht="18" customHeight="1" thickBot="1" x14ac:dyDescent="0.35">
      <c r="A5" s="65"/>
      <c r="B5" s="52"/>
      <c r="C5" s="52"/>
      <c r="D5" s="73"/>
      <c r="E5" s="52"/>
      <c r="F5" s="52"/>
      <c r="G5" s="52"/>
      <c r="H5" s="52"/>
      <c r="I5" s="52"/>
      <c r="J5" s="52"/>
      <c r="K5" s="52"/>
      <c r="L5" s="52"/>
      <c r="M5" s="52"/>
      <c r="N5" s="38"/>
      <c r="O5" s="41" t="s">
        <v>3</v>
      </c>
      <c r="P5" s="42">
        <f ca="1">P4-TODAY()</f>
        <v>-44805</v>
      </c>
      <c r="Q5" s="64"/>
      <c r="R5" s="64"/>
      <c r="S5" s="1"/>
      <c r="T5" s="3"/>
      <c r="U5" s="1"/>
      <c r="V5" s="1"/>
      <c r="W5" s="1"/>
      <c r="X5" s="1"/>
      <c r="Y5" s="1"/>
      <c r="Z5" s="1"/>
    </row>
    <row r="6" spans="1:26" ht="18" customHeight="1" x14ac:dyDescent="0.3">
      <c r="B6" s="67">
        <f ca="1">TODAY()</f>
        <v>44805</v>
      </c>
    </row>
    <row r="7" spans="1:26" ht="36" customHeight="1" x14ac:dyDescent="0.3">
      <c r="B7" s="126" t="s">
        <v>43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</row>
    <row r="8" spans="1:26" ht="18" customHeight="1" x14ac:dyDescent="0.3">
      <c r="B8" s="70"/>
      <c r="C8" s="70"/>
      <c r="D8" s="70"/>
    </row>
    <row r="9" spans="1:26" ht="18" customHeight="1" x14ac:dyDescent="0.3">
      <c r="B9" s="129" t="s">
        <v>5</v>
      </c>
      <c r="C9" s="130"/>
      <c r="D9" s="59"/>
      <c r="G9" s="131" t="s">
        <v>50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</row>
    <row r="10" spans="1:26" ht="18" customHeight="1" x14ac:dyDescent="0.3">
      <c r="B10" s="129" t="s">
        <v>6</v>
      </c>
      <c r="C10" s="130"/>
      <c r="D10" s="60"/>
    </row>
    <row r="11" spans="1:26" ht="18" customHeight="1" x14ac:dyDescent="0.3">
      <c r="B11" s="129" t="s">
        <v>7</v>
      </c>
      <c r="C11" s="130"/>
      <c r="D11" s="61">
        <f>'Painel de Monitoramento'!$I$3</f>
        <v>0</v>
      </c>
    </row>
    <row r="12" spans="1:26" ht="18" customHeight="1" x14ac:dyDescent="0.3">
      <c r="B12" s="129" t="s">
        <v>8</v>
      </c>
      <c r="C12" s="130"/>
      <c r="D12" s="61">
        <f>'Painel de Monitoramento'!$I$4</f>
        <v>0</v>
      </c>
    </row>
    <row r="13" spans="1:26" ht="18" customHeight="1" x14ac:dyDescent="0.3">
      <c r="B13" s="129" t="s">
        <v>9</v>
      </c>
      <c r="C13" s="130"/>
      <c r="D13" s="60">
        <f ca="1">'Painel de Monitoramento'!I5</f>
        <v>-44805</v>
      </c>
    </row>
    <row r="14" spans="1:26" ht="18" customHeight="1" x14ac:dyDescent="0.3">
      <c r="B14" s="129" t="s">
        <v>10</v>
      </c>
      <c r="C14" s="130"/>
      <c r="D14" s="60">
        <f>IF(COUNTA(C17:C29)=0,0,AVERAGE(C17:C29))</f>
        <v>0</v>
      </c>
    </row>
    <row r="16" spans="1:26" ht="18" customHeight="1" x14ac:dyDescent="0.3">
      <c r="B16" s="33" t="s">
        <v>4</v>
      </c>
      <c r="C16" s="21" t="s">
        <v>47</v>
      </c>
      <c r="D16" s="33" t="s">
        <v>44</v>
      </c>
      <c r="E16" s="71">
        <f>$D$14</f>
        <v>0</v>
      </c>
      <c r="F16" s="68">
        <f>$D$10</f>
        <v>0</v>
      </c>
    </row>
    <row r="17" spans="2:6" ht="18" customHeight="1" x14ac:dyDescent="0.3">
      <c r="B17" s="76" t="s">
        <v>12</v>
      </c>
      <c r="C17" s="20"/>
      <c r="D17" s="122" t="str">
        <f>IF(C17=$D$10,"vagas dentro da meta",IF(COUNTA(C17)=0,"sem preenchimento",IF(C17&gt;$D$10,"vagas acima da meta","vagas abaixo da meta")))</f>
        <v>vagas dentro da meta</v>
      </c>
      <c r="E17" s="71">
        <f t="shared" ref="E17:E28" si="0">$D$14</f>
        <v>0</v>
      </c>
      <c r="F17" s="68">
        <f t="shared" ref="F17:F28" si="1">$D$10</f>
        <v>0</v>
      </c>
    </row>
    <row r="18" spans="2:6" ht="18" customHeight="1" x14ac:dyDescent="0.3">
      <c r="B18" s="76" t="s">
        <v>13</v>
      </c>
      <c r="C18" s="20"/>
      <c r="D18" s="122" t="str">
        <f t="shared" ref="D18:D29" si="2">IF(C18=$D$10,"vagas dentro da meta",IF(COUNTA(C18)=0,"sem preenchimento",IF(C18&gt;$D$10,"vagas acima da meta","vagas abaixo da meta")))</f>
        <v>vagas dentro da meta</v>
      </c>
      <c r="E18" s="71">
        <f t="shared" si="0"/>
        <v>0</v>
      </c>
      <c r="F18" s="68">
        <f t="shared" si="1"/>
        <v>0</v>
      </c>
    </row>
    <row r="19" spans="2:6" ht="18" customHeight="1" x14ac:dyDescent="0.3">
      <c r="B19" s="76" t="s">
        <v>14</v>
      </c>
      <c r="C19" s="20"/>
      <c r="D19" s="122" t="str">
        <f t="shared" si="2"/>
        <v>vagas dentro da meta</v>
      </c>
      <c r="E19" s="71">
        <f t="shared" si="0"/>
        <v>0</v>
      </c>
      <c r="F19" s="68">
        <f t="shared" si="1"/>
        <v>0</v>
      </c>
    </row>
    <row r="20" spans="2:6" ht="18" customHeight="1" x14ac:dyDescent="0.3">
      <c r="B20" s="76" t="s">
        <v>15</v>
      </c>
      <c r="C20" s="20"/>
      <c r="D20" s="122" t="str">
        <f t="shared" si="2"/>
        <v>vagas dentro da meta</v>
      </c>
      <c r="E20" s="71">
        <f t="shared" si="0"/>
        <v>0</v>
      </c>
      <c r="F20" s="68">
        <f t="shared" si="1"/>
        <v>0</v>
      </c>
    </row>
    <row r="21" spans="2:6" ht="18" customHeight="1" x14ac:dyDescent="0.3">
      <c r="B21" s="76" t="s">
        <v>16</v>
      </c>
      <c r="C21" s="20"/>
      <c r="D21" s="122" t="str">
        <f t="shared" si="2"/>
        <v>vagas dentro da meta</v>
      </c>
      <c r="E21" s="71">
        <f t="shared" si="0"/>
        <v>0</v>
      </c>
      <c r="F21" s="68">
        <f t="shared" si="1"/>
        <v>0</v>
      </c>
    </row>
    <row r="22" spans="2:6" ht="18" customHeight="1" x14ac:dyDescent="0.3">
      <c r="B22" s="76" t="s">
        <v>17</v>
      </c>
      <c r="C22" s="20"/>
      <c r="D22" s="122" t="str">
        <f t="shared" si="2"/>
        <v>vagas dentro da meta</v>
      </c>
      <c r="E22" s="71">
        <f t="shared" si="0"/>
        <v>0</v>
      </c>
      <c r="F22" s="68">
        <f t="shared" si="1"/>
        <v>0</v>
      </c>
    </row>
    <row r="23" spans="2:6" ht="18" customHeight="1" x14ac:dyDescent="0.3">
      <c r="B23" s="76" t="s">
        <v>18</v>
      </c>
      <c r="C23" s="20"/>
      <c r="D23" s="122" t="str">
        <f t="shared" si="2"/>
        <v>vagas dentro da meta</v>
      </c>
      <c r="E23" s="71">
        <f t="shared" si="0"/>
        <v>0</v>
      </c>
      <c r="F23" s="68">
        <f t="shared" si="1"/>
        <v>0</v>
      </c>
    </row>
    <row r="24" spans="2:6" ht="18" customHeight="1" x14ac:dyDescent="0.3">
      <c r="B24" s="76" t="s">
        <v>19</v>
      </c>
      <c r="C24" s="20"/>
      <c r="D24" s="122" t="str">
        <f t="shared" si="2"/>
        <v>vagas dentro da meta</v>
      </c>
      <c r="E24" s="71">
        <f t="shared" si="0"/>
        <v>0</v>
      </c>
      <c r="F24" s="68">
        <f t="shared" si="1"/>
        <v>0</v>
      </c>
    </row>
    <row r="25" spans="2:6" ht="18" customHeight="1" x14ac:dyDescent="0.3">
      <c r="B25" s="76" t="s">
        <v>20</v>
      </c>
      <c r="C25" s="20"/>
      <c r="D25" s="122" t="str">
        <f>IF(C25=$D$10,"vagas dentro da meta",IF(COUNTA(C25)=0,"sem preenchimento",IF(C25&gt;$D$10,"vagas acima da meta","vagas abaixo da meta")))</f>
        <v>vagas dentro da meta</v>
      </c>
      <c r="E25" s="71">
        <f t="shared" si="0"/>
        <v>0</v>
      </c>
      <c r="F25" s="68">
        <f t="shared" si="1"/>
        <v>0</v>
      </c>
    </row>
    <row r="26" spans="2:6" ht="18" customHeight="1" x14ac:dyDescent="0.3">
      <c r="B26" s="76" t="s">
        <v>21</v>
      </c>
      <c r="C26" s="20"/>
      <c r="D26" s="122" t="str">
        <f t="shared" si="2"/>
        <v>vagas dentro da meta</v>
      </c>
      <c r="E26" s="71">
        <f t="shared" si="0"/>
        <v>0</v>
      </c>
      <c r="F26" s="68">
        <f t="shared" si="1"/>
        <v>0</v>
      </c>
    </row>
    <row r="27" spans="2:6" ht="18" customHeight="1" x14ac:dyDescent="0.3">
      <c r="B27" s="76" t="s">
        <v>22</v>
      </c>
      <c r="C27" s="20"/>
      <c r="D27" s="122" t="str">
        <f t="shared" si="2"/>
        <v>vagas dentro da meta</v>
      </c>
      <c r="E27" s="71">
        <f t="shared" si="0"/>
        <v>0</v>
      </c>
      <c r="F27" s="68">
        <f t="shared" si="1"/>
        <v>0</v>
      </c>
    </row>
    <row r="28" spans="2:6" ht="18" customHeight="1" x14ac:dyDescent="0.3">
      <c r="B28" s="76" t="s">
        <v>23</v>
      </c>
      <c r="C28" s="20"/>
      <c r="D28" s="122" t="str">
        <f t="shared" si="2"/>
        <v>vagas dentro da meta</v>
      </c>
      <c r="E28" s="71">
        <f t="shared" si="0"/>
        <v>0</v>
      </c>
      <c r="F28" s="68">
        <f t="shared" si="1"/>
        <v>0</v>
      </c>
    </row>
    <row r="29" spans="2:6" ht="18" customHeight="1" x14ac:dyDescent="0.3">
      <c r="B29" s="76" t="s">
        <v>24</v>
      </c>
      <c r="C29" s="20"/>
      <c r="D29" s="122" t="str">
        <f t="shared" si="2"/>
        <v>vagas dentro da meta</v>
      </c>
      <c r="F29" s="66"/>
    </row>
    <row r="30" spans="2:6" ht="18" customHeight="1" x14ac:dyDescent="0.3">
      <c r="B30" s="127" t="s">
        <v>11</v>
      </c>
      <c r="C30" s="77">
        <f>SUM(C17:C29)</f>
        <v>0</v>
      </c>
      <c r="D30" s="78"/>
      <c r="F30" s="66"/>
    </row>
    <row r="31" spans="2:6" ht="18" customHeight="1" x14ac:dyDescent="0.3">
      <c r="B31" s="128"/>
      <c r="C31" s="79" t="str">
        <f>IF(C30=0,"",C30/$D$9)</f>
        <v/>
      </c>
      <c r="D31" s="78"/>
    </row>
    <row r="32" spans="2:6" ht="18" customHeight="1" x14ac:dyDescent="0.3">
      <c r="D32" s="75"/>
    </row>
  </sheetData>
  <mergeCells count="11">
    <mergeCell ref="B7:Q7"/>
    <mergeCell ref="B2:M2"/>
    <mergeCell ref="B3:M4"/>
    <mergeCell ref="B30:B31"/>
    <mergeCell ref="B9:C9"/>
    <mergeCell ref="B10:C10"/>
    <mergeCell ref="B11:C11"/>
    <mergeCell ref="B12:C12"/>
    <mergeCell ref="B13:C13"/>
    <mergeCell ref="B14:C14"/>
    <mergeCell ref="G9:Q9"/>
  </mergeCells>
  <phoneticPr fontId="9" type="noConversion"/>
  <conditionalFormatting sqref="D17:D29">
    <cfRule type="containsText" dxfId="11" priority="2" operator="containsText" text="vagas acima da meta">
      <formula>NOT(ISERROR(SEARCH("vagas acima da meta",D17)))</formula>
    </cfRule>
    <cfRule type="containsText" dxfId="10" priority="3" operator="containsText" text="vagas abaixo da meta">
      <formula>NOT(ISERROR(SEARCH("vagas abaixo da meta",D17)))</formula>
    </cfRule>
    <cfRule type="containsText" dxfId="9" priority="4" operator="containsText" text="vagas dentro da meta">
      <formula>NOT(ISERROR(SEARCH("vagas dentro da meta",D17)))</formula>
    </cfRule>
  </conditionalFormatting>
  <conditionalFormatting sqref="F1">
    <cfRule type="containsText" dxfId="8" priority="1" operator="containsText" text="Acima da Meta Pactuada">
      <formula>NOT(ISERROR(SEARCH("Acima da Meta Pactuada",F1)))</formula>
    </cfRule>
  </conditionalFormatting>
  <dataValidations count="1">
    <dataValidation allowBlank="1" showInputMessage="1" showErrorMessage="1" prompt="O percentual de atendimentos em relação à meta total do projeto" sqref="C31" xr:uid="{00000000-0002-0000-0300-000000000000}"/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7:D29 D11:D15 B6 E16:F28 C30:C3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32"/>
  <sheetViews>
    <sheetView showGridLines="0" zoomScaleNormal="100" workbookViewId="0">
      <selection activeCell="P5" sqref="P5"/>
    </sheetView>
  </sheetViews>
  <sheetFormatPr defaultColWidth="9.109375" defaultRowHeight="18" customHeight="1" x14ac:dyDescent="0.3"/>
  <cols>
    <col min="1" max="1" width="5.77734375" style="16" customWidth="1"/>
    <col min="2" max="3" width="12.77734375" style="16" customWidth="1"/>
    <col min="4" max="4" width="24.77734375" style="16" customWidth="1"/>
    <col min="5" max="6" width="3.33203125" style="17" customWidth="1"/>
    <col min="7" max="7" width="10.77734375" style="19" customWidth="1"/>
    <col min="8" max="14" width="10.77734375" style="16" customWidth="1"/>
    <col min="15" max="15" width="20.77734375" style="16" customWidth="1"/>
    <col min="16" max="17" width="10.77734375" style="16" customWidth="1"/>
    <col min="18" max="16384" width="9.109375" style="16"/>
  </cols>
  <sheetData>
    <row r="1" spans="2:26" s="24" customFormat="1" ht="18" customHeight="1" x14ac:dyDescent="0.3">
      <c r="B1" s="63"/>
      <c r="C1" s="64"/>
      <c r="D1" s="63"/>
      <c r="E1" s="64"/>
      <c r="F1" s="64"/>
      <c r="G1" s="65"/>
      <c r="H1" s="62"/>
      <c r="I1" s="62"/>
      <c r="J1" s="62"/>
      <c r="K1" s="62"/>
      <c r="L1" s="62"/>
      <c r="M1" s="62"/>
      <c r="N1" s="64"/>
      <c r="O1" s="64"/>
      <c r="P1" s="7"/>
      <c r="Q1" s="64"/>
      <c r="R1" s="64"/>
      <c r="S1" s="1"/>
      <c r="T1" s="3"/>
      <c r="U1" s="1"/>
      <c r="V1" s="1"/>
      <c r="W1" s="1"/>
      <c r="X1" s="1"/>
      <c r="Y1" s="1"/>
      <c r="Z1" s="1"/>
    </row>
    <row r="2" spans="2:26" s="26" customFormat="1" ht="18" customHeight="1" x14ac:dyDescent="0.3">
      <c r="B2" s="124" t="s">
        <v>52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38"/>
      <c r="O2" s="64"/>
      <c r="P2" s="7"/>
      <c r="Q2" s="64"/>
      <c r="R2" s="64"/>
      <c r="S2" s="1"/>
      <c r="T2" s="3"/>
      <c r="U2" s="1"/>
      <c r="V2" s="1"/>
      <c r="W2" s="1"/>
      <c r="X2" s="1"/>
      <c r="Y2" s="1"/>
      <c r="Z2" s="1"/>
    </row>
    <row r="3" spans="2:26" s="26" customFormat="1" ht="18" customHeight="1" x14ac:dyDescent="0.3">
      <c r="B3" s="125" t="str">
        <f>'Painel de Monitoramento'!B3</f>
        <v>Insira aqui o Nome do Projeto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38"/>
      <c r="O3" s="41" t="s">
        <v>1</v>
      </c>
      <c r="P3" s="43">
        <f>'Painel de Monitoramento'!I3</f>
        <v>0</v>
      </c>
      <c r="Q3" s="64"/>
      <c r="R3" s="64"/>
      <c r="S3" s="1"/>
      <c r="T3" s="3"/>
      <c r="U3" s="1"/>
      <c r="V3" s="1"/>
      <c r="W3" s="1"/>
      <c r="X3" s="1"/>
      <c r="Y3" s="1"/>
      <c r="Z3" s="1"/>
    </row>
    <row r="4" spans="2:26" s="26" customFormat="1" ht="18" customHeight="1" x14ac:dyDescent="0.3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38"/>
      <c r="O4" s="41" t="s">
        <v>2</v>
      </c>
      <c r="P4" s="43">
        <f>'Painel de Monitoramento'!I4</f>
        <v>0</v>
      </c>
      <c r="Q4" s="64"/>
      <c r="R4" s="64"/>
      <c r="S4" s="1"/>
      <c r="T4" s="3"/>
      <c r="U4" s="1"/>
      <c r="V4" s="1"/>
      <c r="W4" s="1"/>
      <c r="X4" s="1"/>
      <c r="Y4" s="1"/>
      <c r="Z4" s="1"/>
    </row>
    <row r="5" spans="2:26" s="26" customFormat="1" ht="18" customHeight="1" thickBot="1" x14ac:dyDescent="0.3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38"/>
      <c r="O5" s="41" t="s">
        <v>3</v>
      </c>
      <c r="P5" s="42">
        <f ca="1">P4-TODAY()</f>
        <v>-44805</v>
      </c>
      <c r="Q5" s="64"/>
      <c r="R5" s="64"/>
      <c r="S5" s="1"/>
      <c r="T5" s="3"/>
      <c r="U5" s="1"/>
      <c r="V5" s="1"/>
      <c r="W5" s="1"/>
      <c r="X5" s="1"/>
      <c r="Y5" s="1"/>
      <c r="Z5" s="1"/>
    </row>
    <row r="6" spans="2:26" ht="18" customHeight="1" x14ac:dyDescent="0.3">
      <c r="B6" s="67">
        <f ca="1">TODAY()</f>
        <v>44805</v>
      </c>
      <c r="C6" s="66"/>
      <c r="D6" s="66"/>
      <c r="E6" s="68"/>
      <c r="F6" s="68"/>
      <c r="G6" s="69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2:26" ht="36" customHeight="1" x14ac:dyDescent="0.3">
      <c r="B7" s="126" t="s">
        <v>46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66"/>
    </row>
    <row r="9" spans="2:26" ht="18" customHeight="1" x14ac:dyDescent="0.3">
      <c r="B9" s="129" t="s">
        <v>5</v>
      </c>
      <c r="C9" s="130"/>
      <c r="D9" s="59"/>
      <c r="G9" s="131" t="s">
        <v>50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</row>
    <row r="10" spans="2:26" ht="18" customHeight="1" x14ac:dyDescent="0.3">
      <c r="B10" s="129" t="s">
        <v>6</v>
      </c>
      <c r="C10" s="130"/>
      <c r="D10" s="60"/>
    </row>
    <row r="11" spans="2:26" ht="18" customHeight="1" x14ac:dyDescent="0.3">
      <c r="B11" s="129" t="s">
        <v>7</v>
      </c>
      <c r="C11" s="130"/>
      <c r="D11" s="61">
        <f>'Painel de Monitoramento'!$I$3</f>
        <v>0</v>
      </c>
    </row>
    <row r="12" spans="2:26" ht="18" customHeight="1" x14ac:dyDescent="0.3">
      <c r="B12" s="129" t="s">
        <v>8</v>
      </c>
      <c r="C12" s="130"/>
      <c r="D12" s="61">
        <f>'Painel de Monitoramento'!$I$4</f>
        <v>0</v>
      </c>
    </row>
    <row r="13" spans="2:26" ht="18" customHeight="1" x14ac:dyDescent="0.3">
      <c r="B13" s="129" t="s">
        <v>9</v>
      </c>
      <c r="C13" s="130"/>
      <c r="D13" s="60">
        <f ca="1">'Painel de Monitoramento'!I5</f>
        <v>-44805</v>
      </c>
    </row>
    <row r="14" spans="2:26" ht="18" customHeight="1" x14ac:dyDescent="0.3">
      <c r="B14" s="129" t="s">
        <v>10</v>
      </c>
      <c r="C14" s="130"/>
      <c r="D14" s="60">
        <f>IF(COUNTA(C17:C29)=0,0,AVERAGE(C17:C29))</f>
        <v>0</v>
      </c>
    </row>
    <row r="16" spans="2:26" ht="18" customHeight="1" x14ac:dyDescent="0.3">
      <c r="B16" s="33" t="s">
        <v>4</v>
      </c>
      <c r="C16" s="21" t="s">
        <v>47</v>
      </c>
      <c r="D16" s="33" t="s">
        <v>44</v>
      </c>
    </row>
    <row r="17" spans="2:6" ht="18" customHeight="1" x14ac:dyDescent="0.3">
      <c r="B17" s="80" t="s">
        <v>12</v>
      </c>
      <c r="C17" s="20"/>
      <c r="D17" s="122" t="str">
        <f>IF(C17=$D$10,"vagas dentro da meta",IF(COUNTA(C17)=0,"sem preenchimento",IF(C17&gt;$D$10,"vagas acima da meta","vagas abaixo da meta")))</f>
        <v>vagas dentro da meta</v>
      </c>
      <c r="E17" s="18">
        <f>$D$14</f>
        <v>0</v>
      </c>
      <c r="F17" s="17">
        <f>$D$10</f>
        <v>0</v>
      </c>
    </row>
    <row r="18" spans="2:6" ht="18" customHeight="1" x14ac:dyDescent="0.3">
      <c r="B18" s="80" t="s">
        <v>13</v>
      </c>
      <c r="C18" s="20"/>
      <c r="D18" s="122" t="str">
        <f t="shared" ref="D18:D29" si="0">IF(C18=$D$10,"vagas dentro da meta",IF(COUNTA(C18)=0,"sem preenchimento",IF(C18&gt;$D$10,"vagas acima da meta","vagas abaixo da meta")))</f>
        <v>vagas dentro da meta</v>
      </c>
      <c r="E18" s="18">
        <f t="shared" ref="E18:E29" si="1">$D$14</f>
        <v>0</v>
      </c>
      <c r="F18" s="17">
        <f t="shared" ref="F18:F29" si="2">$D$10</f>
        <v>0</v>
      </c>
    </row>
    <row r="19" spans="2:6" ht="18" customHeight="1" x14ac:dyDescent="0.3">
      <c r="B19" s="80" t="s">
        <v>14</v>
      </c>
      <c r="C19" s="20"/>
      <c r="D19" s="122" t="str">
        <f t="shared" si="0"/>
        <v>vagas dentro da meta</v>
      </c>
      <c r="E19" s="18">
        <f t="shared" si="1"/>
        <v>0</v>
      </c>
      <c r="F19" s="17">
        <f t="shared" si="2"/>
        <v>0</v>
      </c>
    </row>
    <row r="20" spans="2:6" ht="18" customHeight="1" x14ac:dyDescent="0.3">
      <c r="B20" s="80" t="s">
        <v>15</v>
      </c>
      <c r="C20" s="20"/>
      <c r="D20" s="122" t="str">
        <f t="shared" si="0"/>
        <v>vagas dentro da meta</v>
      </c>
      <c r="E20" s="18">
        <f t="shared" si="1"/>
        <v>0</v>
      </c>
      <c r="F20" s="17">
        <f t="shared" si="2"/>
        <v>0</v>
      </c>
    </row>
    <row r="21" spans="2:6" ht="18" customHeight="1" x14ac:dyDescent="0.3">
      <c r="B21" s="80" t="s">
        <v>16</v>
      </c>
      <c r="C21" s="20"/>
      <c r="D21" s="122" t="str">
        <f t="shared" si="0"/>
        <v>vagas dentro da meta</v>
      </c>
      <c r="E21" s="18">
        <f t="shared" si="1"/>
        <v>0</v>
      </c>
      <c r="F21" s="17">
        <f t="shared" si="2"/>
        <v>0</v>
      </c>
    </row>
    <row r="22" spans="2:6" ht="18" customHeight="1" x14ac:dyDescent="0.3">
      <c r="B22" s="80" t="s">
        <v>17</v>
      </c>
      <c r="C22" s="20"/>
      <c r="D22" s="122" t="str">
        <f t="shared" si="0"/>
        <v>vagas dentro da meta</v>
      </c>
      <c r="E22" s="18">
        <f t="shared" si="1"/>
        <v>0</v>
      </c>
      <c r="F22" s="17">
        <f t="shared" si="2"/>
        <v>0</v>
      </c>
    </row>
    <row r="23" spans="2:6" ht="18" customHeight="1" x14ac:dyDescent="0.3">
      <c r="B23" s="80" t="s">
        <v>18</v>
      </c>
      <c r="C23" s="20"/>
      <c r="D23" s="122" t="str">
        <f t="shared" si="0"/>
        <v>vagas dentro da meta</v>
      </c>
      <c r="E23" s="18">
        <f t="shared" si="1"/>
        <v>0</v>
      </c>
      <c r="F23" s="17">
        <f t="shared" si="2"/>
        <v>0</v>
      </c>
    </row>
    <row r="24" spans="2:6" ht="18" customHeight="1" x14ac:dyDescent="0.3">
      <c r="B24" s="80" t="s">
        <v>19</v>
      </c>
      <c r="C24" s="20"/>
      <c r="D24" s="122" t="str">
        <f t="shared" si="0"/>
        <v>vagas dentro da meta</v>
      </c>
      <c r="E24" s="18">
        <f t="shared" si="1"/>
        <v>0</v>
      </c>
      <c r="F24" s="17">
        <f t="shared" si="2"/>
        <v>0</v>
      </c>
    </row>
    <row r="25" spans="2:6" ht="18" customHeight="1" x14ac:dyDescent="0.3">
      <c r="B25" s="80" t="s">
        <v>20</v>
      </c>
      <c r="C25" s="20"/>
      <c r="D25" s="122" t="str">
        <f>IF(C25=$D$10,"vagas dentro da meta",IF(COUNTA(C25)=0,"sem preenchimento",IF(C25&gt;$D$10,"vagas acima da meta","vagas abaixo da meta")))</f>
        <v>vagas dentro da meta</v>
      </c>
      <c r="E25" s="18">
        <f t="shared" si="1"/>
        <v>0</v>
      </c>
      <c r="F25" s="17">
        <f t="shared" si="2"/>
        <v>0</v>
      </c>
    </row>
    <row r="26" spans="2:6" ht="18" customHeight="1" x14ac:dyDescent="0.3">
      <c r="B26" s="80" t="s">
        <v>21</v>
      </c>
      <c r="C26" s="20"/>
      <c r="D26" s="122" t="str">
        <f t="shared" si="0"/>
        <v>vagas dentro da meta</v>
      </c>
      <c r="E26" s="18">
        <f t="shared" si="1"/>
        <v>0</v>
      </c>
      <c r="F26" s="17">
        <f t="shared" si="2"/>
        <v>0</v>
      </c>
    </row>
    <row r="27" spans="2:6" ht="18" customHeight="1" x14ac:dyDescent="0.3">
      <c r="B27" s="80" t="s">
        <v>22</v>
      </c>
      <c r="C27" s="20"/>
      <c r="D27" s="122" t="str">
        <f t="shared" si="0"/>
        <v>vagas dentro da meta</v>
      </c>
      <c r="E27" s="18">
        <f t="shared" si="1"/>
        <v>0</v>
      </c>
      <c r="F27" s="17">
        <f t="shared" si="2"/>
        <v>0</v>
      </c>
    </row>
    <row r="28" spans="2:6" ht="18" customHeight="1" x14ac:dyDescent="0.3">
      <c r="B28" s="80" t="s">
        <v>23</v>
      </c>
      <c r="C28" s="20"/>
      <c r="D28" s="122" t="str">
        <f t="shared" si="0"/>
        <v>vagas dentro da meta</v>
      </c>
      <c r="E28" s="18">
        <f t="shared" si="1"/>
        <v>0</v>
      </c>
      <c r="F28" s="17">
        <f t="shared" si="2"/>
        <v>0</v>
      </c>
    </row>
    <row r="29" spans="2:6" ht="18" customHeight="1" x14ac:dyDescent="0.3">
      <c r="B29" s="80" t="s">
        <v>24</v>
      </c>
      <c r="C29" s="20"/>
      <c r="D29" s="122" t="str">
        <f t="shared" si="0"/>
        <v>vagas dentro da meta</v>
      </c>
      <c r="E29" s="18">
        <f t="shared" si="1"/>
        <v>0</v>
      </c>
      <c r="F29" s="17">
        <f t="shared" si="2"/>
        <v>0</v>
      </c>
    </row>
    <row r="30" spans="2:6" ht="18" customHeight="1" x14ac:dyDescent="0.3">
      <c r="B30" s="127" t="s">
        <v>11</v>
      </c>
      <c r="C30" s="77">
        <f>SUM(C17:C29)</f>
        <v>0</v>
      </c>
      <c r="D30" s="78"/>
      <c r="F30" s="16"/>
    </row>
    <row r="31" spans="2:6" ht="18" customHeight="1" x14ac:dyDescent="0.3">
      <c r="B31" s="128"/>
      <c r="C31" s="79" t="str">
        <f>IF(C30=0,"",C30/$D$9)</f>
        <v/>
      </c>
      <c r="D31" s="78"/>
      <c r="F31" s="16"/>
    </row>
    <row r="32" spans="2:6" ht="18" customHeight="1" x14ac:dyDescent="0.3">
      <c r="D32" s="19"/>
    </row>
  </sheetData>
  <mergeCells count="11">
    <mergeCell ref="B30:B31"/>
    <mergeCell ref="B11:C11"/>
    <mergeCell ref="B12:C12"/>
    <mergeCell ref="B13:C13"/>
    <mergeCell ref="B14:C14"/>
    <mergeCell ref="B2:M2"/>
    <mergeCell ref="B3:M4"/>
    <mergeCell ref="B7:Q7"/>
    <mergeCell ref="B9:C9"/>
    <mergeCell ref="B10:C10"/>
    <mergeCell ref="G9:Q9"/>
  </mergeCells>
  <conditionalFormatting sqref="D17:D29">
    <cfRule type="containsText" dxfId="7" priority="2" operator="containsText" text="vagas acima da meta">
      <formula>NOT(ISERROR(SEARCH("vagas acima da meta",D17)))</formula>
    </cfRule>
    <cfRule type="containsText" dxfId="6" priority="3" operator="containsText" text="vagas abaixo da meta">
      <formula>NOT(ISERROR(SEARCH("vagas abaixo da meta",D17)))</formula>
    </cfRule>
    <cfRule type="containsText" dxfId="5" priority="4" operator="containsText" text="vagas dentro da meta">
      <formula>NOT(ISERROR(SEARCH("vagas dentro da meta",D17)))</formula>
    </cfRule>
  </conditionalFormatting>
  <conditionalFormatting sqref="F1">
    <cfRule type="containsText" dxfId="4" priority="1" operator="containsText" text="Acima da Meta Pactuada">
      <formula>NOT(ISERROR(SEARCH("Acima da Meta Pactuada",F1)))</formula>
    </cfRule>
  </conditionalFormatting>
  <dataValidations xWindow="206" yWindow="920" count="1">
    <dataValidation allowBlank="1" showInputMessage="1" showErrorMessage="1" prompt="O percentual de atendimentos em relação à meta total do projeto" sqref="C31" xr:uid="{E8900B64-10F2-43DD-AD03-8E9133165EE6}"/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1:D14 E17:F30 B6 D17:D29 C30:C3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Z32"/>
  <sheetViews>
    <sheetView showGridLines="0" zoomScaleNormal="100" workbookViewId="0">
      <selection activeCell="P4" sqref="P4"/>
    </sheetView>
  </sheetViews>
  <sheetFormatPr defaultColWidth="9.109375" defaultRowHeight="18" customHeight="1" x14ac:dyDescent="0.3"/>
  <cols>
    <col min="1" max="1" width="5.77734375" style="16" customWidth="1"/>
    <col min="2" max="3" width="12.77734375" style="16" customWidth="1"/>
    <col min="4" max="4" width="24.77734375" style="16" customWidth="1"/>
    <col min="5" max="6" width="3.33203125" style="17" customWidth="1"/>
    <col min="7" max="14" width="10.77734375" style="16" customWidth="1"/>
    <col min="15" max="15" width="20.77734375" style="16" customWidth="1"/>
    <col min="16" max="17" width="10.77734375" style="16" customWidth="1"/>
    <col min="18" max="16384" width="9.109375" style="16"/>
  </cols>
  <sheetData>
    <row r="1" spans="2:26" s="24" customFormat="1" ht="18" customHeight="1" x14ac:dyDescent="0.3">
      <c r="B1" s="63"/>
      <c r="C1" s="64"/>
      <c r="D1" s="63"/>
      <c r="E1" s="64"/>
      <c r="F1" s="64"/>
      <c r="G1" s="65"/>
      <c r="H1" s="62"/>
      <c r="I1" s="62"/>
      <c r="J1" s="62"/>
      <c r="K1" s="62"/>
      <c r="L1" s="62"/>
      <c r="M1" s="62"/>
      <c r="N1" s="64"/>
      <c r="O1" s="64"/>
      <c r="P1" s="7"/>
      <c r="Q1" s="64"/>
      <c r="R1" s="64"/>
      <c r="S1" s="1"/>
      <c r="T1" s="3"/>
      <c r="U1" s="1"/>
      <c r="V1" s="1"/>
      <c r="W1" s="1"/>
      <c r="X1" s="1"/>
      <c r="Y1" s="1"/>
      <c r="Z1" s="1"/>
    </row>
    <row r="2" spans="2:26" s="26" customFormat="1" ht="18" customHeight="1" x14ac:dyDescent="0.3">
      <c r="B2" s="124" t="s">
        <v>52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38"/>
      <c r="O2" s="64"/>
      <c r="P2" s="7"/>
      <c r="Q2" s="64"/>
      <c r="R2" s="64"/>
      <c r="S2" s="1"/>
      <c r="T2" s="3"/>
      <c r="U2" s="1"/>
      <c r="V2" s="1"/>
      <c r="W2" s="1"/>
      <c r="X2" s="1"/>
      <c r="Y2" s="1"/>
      <c r="Z2" s="1"/>
    </row>
    <row r="3" spans="2:26" s="26" customFormat="1" ht="18" customHeight="1" x14ac:dyDescent="0.3">
      <c r="B3" s="125" t="str">
        <f>'Painel de Monitoramento'!B3</f>
        <v>Insira aqui o Nome do Projeto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38"/>
      <c r="O3" s="41" t="s">
        <v>1</v>
      </c>
      <c r="P3" s="43">
        <f>'Painel de Monitoramento'!I3</f>
        <v>0</v>
      </c>
      <c r="Q3" s="64"/>
      <c r="R3" s="64"/>
      <c r="S3" s="1"/>
      <c r="T3" s="3"/>
      <c r="U3" s="1"/>
      <c r="V3" s="1"/>
      <c r="W3" s="1"/>
      <c r="X3" s="1"/>
      <c r="Y3" s="1"/>
      <c r="Z3" s="1"/>
    </row>
    <row r="4" spans="2:26" s="26" customFormat="1" ht="18" customHeight="1" x14ac:dyDescent="0.3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38"/>
      <c r="O4" s="41" t="s">
        <v>2</v>
      </c>
      <c r="P4" s="43">
        <f>'Painel de Monitoramento'!I4</f>
        <v>0</v>
      </c>
      <c r="Q4" s="64"/>
      <c r="R4" s="64"/>
      <c r="S4" s="1"/>
      <c r="T4" s="3"/>
      <c r="U4" s="1"/>
      <c r="V4" s="1"/>
      <c r="W4" s="1"/>
      <c r="X4" s="1"/>
      <c r="Y4" s="1"/>
      <c r="Z4" s="1"/>
    </row>
    <row r="5" spans="2:26" s="26" customFormat="1" ht="18" customHeight="1" thickBot="1" x14ac:dyDescent="0.3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38"/>
      <c r="O5" s="41" t="s">
        <v>3</v>
      </c>
      <c r="P5" s="42">
        <f ca="1">P4-TODAY()</f>
        <v>-44805</v>
      </c>
      <c r="Q5" s="64"/>
      <c r="R5" s="64"/>
      <c r="S5" s="1"/>
      <c r="T5" s="3"/>
      <c r="U5" s="1"/>
      <c r="V5" s="1"/>
      <c r="W5" s="1"/>
      <c r="X5" s="1"/>
      <c r="Y5" s="1"/>
      <c r="Z5" s="1"/>
    </row>
    <row r="6" spans="2:26" ht="18" customHeight="1" x14ac:dyDescent="0.3">
      <c r="B6" s="67">
        <f ca="1">TODAY()</f>
        <v>44805</v>
      </c>
      <c r="C6" s="66"/>
      <c r="D6" s="66"/>
      <c r="E6" s="68"/>
      <c r="F6" s="68"/>
      <c r="G6" s="69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2:26" ht="36" customHeight="1" x14ac:dyDescent="0.3">
      <c r="B7" s="126" t="s">
        <v>49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66"/>
    </row>
    <row r="8" spans="2:26" ht="18" customHeight="1" x14ac:dyDescent="0.3">
      <c r="G8" s="19"/>
    </row>
    <row r="9" spans="2:26" ht="18" customHeight="1" x14ac:dyDescent="0.3">
      <c r="B9" s="129" t="s">
        <v>5</v>
      </c>
      <c r="C9" s="130"/>
      <c r="D9" s="119"/>
      <c r="G9" s="131" t="s">
        <v>50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</row>
    <row r="10" spans="2:26" ht="18" customHeight="1" x14ac:dyDescent="0.3">
      <c r="B10" s="129" t="s">
        <v>6</v>
      </c>
      <c r="C10" s="130"/>
      <c r="D10" s="120"/>
    </row>
    <row r="11" spans="2:26" ht="18" customHeight="1" x14ac:dyDescent="0.3">
      <c r="B11" s="129" t="s">
        <v>7</v>
      </c>
      <c r="C11" s="130"/>
      <c r="D11" s="121">
        <f>'Painel de Monitoramento'!$I$3</f>
        <v>0</v>
      </c>
    </row>
    <row r="12" spans="2:26" ht="18" customHeight="1" x14ac:dyDescent="0.3">
      <c r="B12" s="129" t="s">
        <v>8</v>
      </c>
      <c r="C12" s="130"/>
      <c r="D12" s="121">
        <f>'Painel de Monitoramento'!$I$4</f>
        <v>0</v>
      </c>
    </row>
    <row r="13" spans="2:26" ht="18" customHeight="1" x14ac:dyDescent="0.3">
      <c r="B13" s="129" t="s">
        <v>9</v>
      </c>
      <c r="C13" s="130"/>
      <c r="D13" s="120">
        <f ca="1">'Painel de Monitoramento'!I5</f>
        <v>-44805</v>
      </c>
    </row>
    <row r="14" spans="2:26" ht="18" customHeight="1" x14ac:dyDescent="0.3">
      <c r="B14" s="129" t="s">
        <v>10</v>
      </c>
      <c r="C14" s="130"/>
      <c r="D14" s="120">
        <f>IF(COUNTA(C17:C29)=0,0,AVERAGE(C17:C29))</f>
        <v>0</v>
      </c>
    </row>
    <row r="16" spans="2:26" ht="18" customHeight="1" x14ac:dyDescent="0.3">
      <c r="B16" s="33" t="s">
        <v>4</v>
      </c>
      <c r="C16" s="21" t="s">
        <v>47</v>
      </c>
      <c r="D16" s="33" t="s">
        <v>44</v>
      </c>
    </row>
    <row r="17" spans="2:6" ht="18" customHeight="1" x14ac:dyDescent="0.3">
      <c r="B17" s="80" t="s">
        <v>12</v>
      </c>
      <c r="C17" s="20">
        <v>0</v>
      </c>
      <c r="D17" s="123" t="str">
        <f>IF(C17=$D$10,"vagas dentro da meta",IF(COUNTA(C17)=0,"sem preenchimento",IF(C17&gt;$D$10,"vagas acima da meta","vagas abaixo da meta")))</f>
        <v>vagas dentro da meta</v>
      </c>
      <c r="E17" s="18">
        <f>$D$14</f>
        <v>0</v>
      </c>
      <c r="F17" s="17">
        <f>$D$10</f>
        <v>0</v>
      </c>
    </row>
    <row r="18" spans="2:6" ht="18" customHeight="1" x14ac:dyDescent="0.3">
      <c r="B18" s="80" t="s">
        <v>13</v>
      </c>
      <c r="C18" s="20"/>
      <c r="D18" s="123" t="str">
        <f t="shared" ref="D18:D29" si="0">IF(C18=$D$10,"vagas dentro da meta",IF(COUNTA(C18)=0,"sem preenchimento",IF(C18&gt;$D$10,"vagas acima da meta","vagas abaixo da meta")))</f>
        <v>vagas dentro da meta</v>
      </c>
      <c r="E18" s="18">
        <f t="shared" ref="E18:E29" si="1">$D$14</f>
        <v>0</v>
      </c>
      <c r="F18" s="17">
        <f t="shared" ref="F18:F29" si="2">$D$10</f>
        <v>0</v>
      </c>
    </row>
    <row r="19" spans="2:6" ht="18" customHeight="1" x14ac:dyDescent="0.3">
      <c r="B19" s="80" t="s">
        <v>14</v>
      </c>
      <c r="C19" s="20"/>
      <c r="D19" s="123" t="str">
        <f t="shared" si="0"/>
        <v>vagas dentro da meta</v>
      </c>
      <c r="E19" s="18">
        <f t="shared" si="1"/>
        <v>0</v>
      </c>
      <c r="F19" s="17">
        <f t="shared" si="2"/>
        <v>0</v>
      </c>
    </row>
    <row r="20" spans="2:6" ht="18" customHeight="1" x14ac:dyDescent="0.3">
      <c r="B20" s="80" t="s">
        <v>15</v>
      </c>
      <c r="C20" s="20"/>
      <c r="D20" s="123" t="str">
        <f t="shared" si="0"/>
        <v>vagas dentro da meta</v>
      </c>
      <c r="E20" s="18">
        <f t="shared" si="1"/>
        <v>0</v>
      </c>
      <c r="F20" s="17">
        <f t="shared" si="2"/>
        <v>0</v>
      </c>
    </row>
    <row r="21" spans="2:6" ht="18" customHeight="1" x14ac:dyDescent="0.3">
      <c r="B21" s="80" t="s">
        <v>16</v>
      </c>
      <c r="C21" s="20"/>
      <c r="D21" s="123" t="str">
        <f t="shared" si="0"/>
        <v>vagas dentro da meta</v>
      </c>
      <c r="E21" s="18">
        <f t="shared" si="1"/>
        <v>0</v>
      </c>
      <c r="F21" s="17">
        <f t="shared" si="2"/>
        <v>0</v>
      </c>
    </row>
    <row r="22" spans="2:6" ht="18" customHeight="1" x14ac:dyDescent="0.3">
      <c r="B22" s="80" t="s">
        <v>17</v>
      </c>
      <c r="C22" s="20"/>
      <c r="D22" s="123" t="str">
        <f t="shared" si="0"/>
        <v>vagas dentro da meta</v>
      </c>
      <c r="E22" s="18">
        <f t="shared" si="1"/>
        <v>0</v>
      </c>
      <c r="F22" s="17">
        <f t="shared" si="2"/>
        <v>0</v>
      </c>
    </row>
    <row r="23" spans="2:6" ht="18" customHeight="1" x14ac:dyDescent="0.3">
      <c r="B23" s="80" t="s">
        <v>18</v>
      </c>
      <c r="C23" s="20"/>
      <c r="D23" s="123" t="str">
        <f t="shared" si="0"/>
        <v>vagas dentro da meta</v>
      </c>
      <c r="E23" s="18">
        <f t="shared" si="1"/>
        <v>0</v>
      </c>
      <c r="F23" s="17">
        <f t="shared" si="2"/>
        <v>0</v>
      </c>
    </row>
    <row r="24" spans="2:6" ht="18" customHeight="1" x14ac:dyDescent="0.3">
      <c r="B24" s="80" t="s">
        <v>19</v>
      </c>
      <c r="C24" s="20"/>
      <c r="D24" s="123" t="str">
        <f t="shared" si="0"/>
        <v>vagas dentro da meta</v>
      </c>
      <c r="E24" s="18">
        <f t="shared" si="1"/>
        <v>0</v>
      </c>
      <c r="F24" s="17">
        <f t="shared" si="2"/>
        <v>0</v>
      </c>
    </row>
    <row r="25" spans="2:6" ht="18" customHeight="1" x14ac:dyDescent="0.3">
      <c r="B25" s="80" t="s">
        <v>20</v>
      </c>
      <c r="C25" s="20"/>
      <c r="D25" s="123" t="str">
        <f>IF(C25=$D$10,"vagas dentro da meta",IF(COUNTA(C25)=0,"sem preenchimento",IF(C25&gt;$D$10,"vagas acima da meta","vagas abaixo da meta")))</f>
        <v>vagas dentro da meta</v>
      </c>
      <c r="E25" s="18">
        <f t="shared" si="1"/>
        <v>0</v>
      </c>
      <c r="F25" s="17">
        <f t="shared" si="2"/>
        <v>0</v>
      </c>
    </row>
    <row r="26" spans="2:6" ht="18" customHeight="1" x14ac:dyDescent="0.3">
      <c r="B26" s="80" t="s">
        <v>21</v>
      </c>
      <c r="C26" s="20"/>
      <c r="D26" s="123" t="str">
        <f t="shared" si="0"/>
        <v>vagas dentro da meta</v>
      </c>
      <c r="E26" s="18">
        <f t="shared" si="1"/>
        <v>0</v>
      </c>
      <c r="F26" s="17">
        <f t="shared" si="2"/>
        <v>0</v>
      </c>
    </row>
    <row r="27" spans="2:6" ht="18" customHeight="1" x14ac:dyDescent="0.3">
      <c r="B27" s="80" t="s">
        <v>22</v>
      </c>
      <c r="C27" s="20"/>
      <c r="D27" s="123" t="str">
        <f t="shared" si="0"/>
        <v>vagas dentro da meta</v>
      </c>
      <c r="E27" s="18">
        <f t="shared" si="1"/>
        <v>0</v>
      </c>
      <c r="F27" s="17">
        <f t="shared" si="2"/>
        <v>0</v>
      </c>
    </row>
    <row r="28" spans="2:6" ht="18" customHeight="1" x14ac:dyDescent="0.3">
      <c r="B28" s="80" t="s">
        <v>23</v>
      </c>
      <c r="C28" s="20"/>
      <c r="D28" s="123" t="str">
        <f t="shared" si="0"/>
        <v>vagas dentro da meta</v>
      </c>
      <c r="E28" s="18">
        <f t="shared" si="1"/>
        <v>0</v>
      </c>
      <c r="F28" s="17">
        <f t="shared" si="2"/>
        <v>0</v>
      </c>
    </row>
    <row r="29" spans="2:6" ht="18" customHeight="1" x14ac:dyDescent="0.3">
      <c r="B29" s="80" t="s">
        <v>24</v>
      </c>
      <c r="C29" s="20"/>
      <c r="D29" s="123" t="str">
        <f t="shared" si="0"/>
        <v>vagas dentro da meta</v>
      </c>
      <c r="E29" s="18">
        <f t="shared" si="1"/>
        <v>0</v>
      </c>
      <c r="F29" s="17">
        <f t="shared" si="2"/>
        <v>0</v>
      </c>
    </row>
    <row r="30" spans="2:6" ht="18" customHeight="1" x14ac:dyDescent="0.3">
      <c r="B30" s="127" t="s">
        <v>11</v>
      </c>
      <c r="C30" s="77">
        <f>SUM(C17:C29)</f>
        <v>0</v>
      </c>
      <c r="D30" s="78"/>
      <c r="F30" s="16"/>
    </row>
    <row r="31" spans="2:6" ht="18" customHeight="1" x14ac:dyDescent="0.3">
      <c r="B31" s="128"/>
      <c r="C31" s="79" t="str">
        <f>IF(C30=0,"",C30/$D$9)</f>
        <v/>
      </c>
      <c r="D31" s="78"/>
      <c r="F31" s="16"/>
    </row>
    <row r="32" spans="2:6" ht="18" customHeight="1" x14ac:dyDescent="0.3">
      <c r="D32" s="19"/>
    </row>
  </sheetData>
  <mergeCells count="11">
    <mergeCell ref="B30:B31"/>
    <mergeCell ref="B2:M2"/>
    <mergeCell ref="B3:M4"/>
    <mergeCell ref="B7:Q7"/>
    <mergeCell ref="B9:C9"/>
    <mergeCell ref="B10:C10"/>
    <mergeCell ref="B11:C11"/>
    <mergeCell ref="B12:C12"/>
    <mergeCell ref="B13:C13"/>
    <mergeCell ref="B14:C14"/>
    <mergeCell ref="G9:Q9"/>
  </mergeCells>
  <conditionalFormatting sqref="D17:D29">
    <cfRule type="containsText" dxfId="3" priority="2" operator="containsText" text="vagas acima da meta">
      <formula>NOT(ISERROR(SEARCH("vagas acima da meta",D17)))</formula>
    </cfRule>
    <cfRule type="containsText" dxfId="2" priority="3" operator="containsText" text="vagas abaixo da meta">
      <formula>NOT(ISERROR(SEARCH("vagas abaixo da meta",D17)))</formula>
    </cfRule>
    <cfRule type="containsText" dxfId="1" priority="4" operator="containsText" text="vagas dentro da meta">
      <formula>NOT(ISERROR(SEARCH("vagas dentro da meta",D17)))</formula>
    </cfRule>
  </conditionalFormatting>
  <conditionalFormatting sqref="F1">
    <cfRule type="containsText" dxfId="0" priority="1" operator="containsText" text="Acima da Meta Pactuada">
      <formula>NOT(ISERROR(SEARCH("Acima da Meta Pactuada",F1)))</formula>
    </cfRule>
  </conditionalFormatting>
  <dataValidations count="1">
    <dataValidation allowBlank="1" showInputMessage="1" showErrorMessage="1" prompt="O percentual de atendimentos em relação à meta total do projeto" sqref="C31" xr:uid="{042A5458-25BC-4D8B-AE55-E8079E0D380A}"/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17:F29 D11:D14 B6 C30:C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Orientações Gerais</vt:lpstr>
      <vt:lpstr>Painel de Monitoramento</vt:lpstr>
      <vt:lpstr>Histórico do Projeto</vt:lpstr>
      <vt:lpstr>1. Objetivo 1</vt:lpstr>
      <vt:lpstr>2. Objetivo 2</vt:lpstr>
      <vt:lpstr>3. Objetivo 3</vt:lpstr>
      <vt:lpstr>'Painel de Monitoramento'!Area_de_impressao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Nexo</dc:creator>
  <cp:lastModifiedBy>NEXO</cp:lastModifiedBy>
  <dcterms:created xsi:type="dcterms:W3CDTF">2019-06-06T14:35:01Z</dcterms:created>
  <dcterms:modified xsi:type="dcterms:W3CDTF">2022-09-01T14:12:51Z</dcterms:modified>
</cp:coreProperties>
</file>